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<sst xmlns="http://schemas.openxmlformats.org/spreadsheetml/2006/main" count="166" uniqueCount="77">
  <si>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</si>
  <si>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</si>
  <si>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</si>
  <si>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</si>
  <si>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</si>
  <si>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</si>
  <si>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</si>
  <si>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</si>
  <si>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</si>
  <si>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</si>
  <si>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</si>
  <si>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</si>
  <si>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</si>
  <si>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</si>
  <si>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</si>
  <si>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</si>
  <si>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</si>
  <si>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чай</t>
  </si>
  <si>
    <t>хлеб</t>
  </si>
  <si>
    <t>сок</t>
  </si>
  <si>
    <t>картофель</t>
  </si>
  <si>
    <t>морковь</t>
  </si>
  <si>
    <t>лук</t>
  </si>
  <si>
    <t>соль</t>
  </si>
  <si>
    <t>капуста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</si>
  <si>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</si>
  <si>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</si>
  <si>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</si>
  <si>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</si>
  <si>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</si>
  <si>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</si>
  <si>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</si>
  <si>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</si>
  <si>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</si>
  <si>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</si>
  <si>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</si>
  <si>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</si>
  <si>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</si>
  <si>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</si>
  <si>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</si>
  <si>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</si>
  <si>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</si>
  <si>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</si>
  <si>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</si>
  <si>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</si>
  <si>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</si>
  <si>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 xml:space="preserve">молоко    </t>
  </si>
  <si>
    <t>принял</t>
  </si>
  <si>
    <t>хлеб с сыром</t>
  </si>
  <si>
    <t>Руководитель учреждения:_________________ (Г.В.Банных)</t>
  </si>
  <si>
    <t>сыр</t>
  </si>
  <si>
    <t>яйцо</t>
  </si>
  <si>
    <t>компот, хлеб</t>
  </si>
  <si>
    <t>2 мл. средняя, старшая</t>
  </si>
  <si>
    <t>1 младшая, ясли</t>
  </si>
  <si>
    <t>каша ассорти</t>
  </si>
  <si>
    <t>салат из зеленого горошка с  яйцом</t>
  </si>
  <si>
    <t>щи из свежей капусты со сметаной</t>
  </si>
  <si>
    <t>бифштекс</t>
  </si>
  <si>
    <t>картофельное пюре с морковью</t>
  </si>
  <si>
    <t>пудинг из творога</t>
  </si>
  <si>
    <t xml:space="preserve">чай с молоком  </t>
  </si>
  <si>
    <t>рис</t>
  </si>
  <si>
    <t>пшено</t>
  </si>
  <si>
    <t>тушенка</t>
  </si>
  <si>
    <t>сухофрукты</t>
  </si>
  <si>
    <t>зеленый горошек</t>
  </si>
  <si>
    <t>говядина</t>
  </si>
  <si>
    <t>мука</t>
  </si>
  <si>
    <t>творог</t>
  </si>
  <si>
    <t>изюм</t>
  </si>
  <si>
    <t>МКДОУ № 5</t>
  </si>
  <si>
    <t>аскорбиновая кислота</t>
  </si>
  <si>
    <t>сгущеное молоко</t>
  </si>
  <si>
    <t>сметана</t>
  </si>
  <si>
    <t>чай с сах.</t>
  </si>
  <si>
    <t>конфеты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</si>
</sst>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3" xfId="0" applyFont="1" applyBorder="1" applyAlignment="1">
      <alignment/>
    </xf>
    <xf numFmtId="171" fontId="4" fillId="0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164" fontId="0" fillId="0" borderId="1" xfId="16" applyNumberFormat="1" applyFont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workbookViewId="0" topLeftCell="A1">
      <selection activeCell="AL34" sqref="AL34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4.375" style="0" customWidth="1"/>
    <col min="5" max="5" width="3.875" style="0" customWidth="1"/>
    <col min="6" max="6" width="3.625" style="0" customWidth="1"/>
    <col min="7" max="7" width="3.375" style="0" customWidth="1"/>
    <col min="8" max="9" width="3.7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6" width="4.00390625" style="0" customWidth="1"/>
    <col min="17" max="17" width="3.375" style="0" customWidth="1"/>
    <col min="18" max="18" width="3.25390625" style="0" customWidth="1"/>
    <col min="19" max="19" width="4.00390625" style="0" customWidth="1"/>
    <col min="20" max="20" width="3.375" style="0" customWidth="1"/>
    <col min="21" max="21" width="3.875" style="0" customWidth="1"/>
    <col min="22" max="22" width="3.75390625" style="0" customWidth="1"/>
    <col min="23" max="23" width="4.00390625" style="0" customWidth="1"/>
    <col min="24" max="24" width="4.25390625" style="0" customWidth="1"/>
    <col min="25" max="25" width="6.375" style="0" customWidth="1"/>
    <col min="26" max="26" width="6.625" style="0" customWidth="1"/>
    <col min="27" max="27" width="3.375" style="0" customWidth="1"/>
    <col min="28" max="30" width="3.625" style="0" customWidth="1"/>
    <col min="31" max="31" width="3.375" style="0" customWidth="1"/>
    <col min="32" max="33" width="4.125" style="0" customWidth="1"/>
    <col min="34" max="34" width="3.375" style="0" customWidth="1"/>
    <col min="35" max="35" width="6.25390625" style="0" customWidth="1"/>
    <col min="36" max="36" width="6.375" style="0" customWidth="1"/>
  </cols>
  <sheetData>
    <row r="1" spans="1:35" ht="12.75">
      <c r="A1" t="s">
        <v>0</v>
      </c>
      <c r="M1" s="59" t="s">
        <v>4</v>
      </c>
      <c r="N1" s="59"/>
      <c r="O1" s="59"/>
      <c r="P1" s="59"/>
      <c r="Q1" s="59"/>
      <c r="R1" s="59"/>
      <c r="S1" s="59"/>
      <c r="T1" s="59"/>
      <c r="U1" s="59"/>
      <c r="V1" s="59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15" ht="15.75">
      <c r="A2" s="1"/>
      <c r="B2" s="2"/>
      <c r="C2" s="68" t="s">
        <v>49</v>
      </c>
      <c r="D2" s="68"/>
      <c r="E2" s="68"/>
      <c r="F2" s="68"/>
      <c r="G2" s="68"/>
      <c r="H2" s="68"/>
      <c r="I2" s="60"/>
      <c r="J2" s="60"/>
      <c r="K2" s="60"/>
      <c r="L2" s="60"/>
      <c r="M2" s="60"/>
      <c r="N2" s="60"/>
      <c r="O2" s="60"/>
    </row>
    <row r="3" spans="1:23" ht="12.75">
      <c r="A3" s="60" t="s">
        <v>26</v>
      </c>
      <c r="B3" s="60"/>
      <c r="C3" s="60"/>
      <c r="D3" s="60"/>
      <c r="E3" s="60"/>
      <c r="F3" s="60"/>
      <c r="M3" s="71" t="s">
        <v>5</v>
      </c>
      <c r="N3" s="71"/>
      <c r="O3" s="71"/>
      <c r="P3" s="71"/>
      <c r="Q3" s="71"/>
      <c r="R3" s="71"/>
      <c r="S3" s="71"/>
      <c r="T3" s="71"/>
      <c r="U3" s="71"/>
      <c r="V3" s="71"/>
      <c r="W3" s="60"/>
    </row>
    <row r="4" spans="1:36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1" t="s">
        <v>28</v>
      </c>
      <c r="AB4" s="61"/>
      <c r="AC4" s="61"/>
      <c r="AD4" s="61"/>
      <c r="AE4" s="61"/>
      <c r="AF4" s="61"/>
      <c r="AG4" s="6">
        <v>7</v>
      </c>
      <c r="AH4" s="6"/>
      <c r="AI4" s="4"/>
      <c r="AJ4" s="4"/>
    </row>
    <row r="5" spans="1:36" ht="42">
      <c r="A5" s="12"/>
      <c r="B5" s="29">
        <v>62</v>
      </c>
      <c r="C5" s="69" t="s">
        <v>9</v>
      </c>
      <c r="D5" s="69"/>
      <c r="E5" s="70"/>
      <c r="F5" s="70"/>
      <c r="G5" s="70"/>
      <c r="H5" s="70"/>
      <c r="I5" s="51" t="s">
        <v>38</v>
      </c>
      <c r="J5" s="52"/>
      <c r="K5" s="52"/>
      <c r="L5" s="52"/>
      <c r="M5" s="52"/>
      <c r="N5" s="52"/>
      <c r="O5" s="52"/>
      <c r="P5" s="52"/>
      <c r="Q5" s="52"/>
      <c r="R5" s="53"/>
      <c r="S5" s="62" t="s">
        <v>10</v>
      </c>
      <c r="T5" s="63"/>
      <c r="U5" s="64"/>
      <c r="V5" s="64"/>
      <c r="W5" s="5" t="s">
        <v>27</v>
      </c>
      <c r="X5" s="7" t="s">
        <v>11</v>
      </c>
      <c r="Y5" s="18" t="s">
        <v>12</v>
      </c>
      <c r="Z5" s="18" t="s">
        <v>13</v>
      </c>
      <c r="AA5" s="51" t="s">
        <v>29</v>
      </c>
      <c r="AB5" s="64"/>
      <c r="AC5" s="64"/>
      <c r="AD5" s="64"/>
      <c r="AE5" s="64"/>
      <c r="AF5" s="64"/>
      <c r="AG5" s="7"/>
      <c r="AH5" s="7"/>
      <c r="AI5" s="6" t="s">
        <v>12</v>
      </c>
      <c r="AJ5" s="6" t="s">
        <v>13</v>
      </c>
    </row>
    <row r="6" spans="1:36" ht="37.5" customHeight="1">
      <c r="A6" s="6" t="s">
        <v>7</v>
      </c>
      <c r="B6" s="3"/>
      <c r="C6" s="65" t="s">
        <v>55</v>
      </c>
      <c r="D6" s="58"/>
      <c r="E6" s="66" t="s">
        <v>75</v>
      </c>
      <c r="F6" s="67"/>
      <c r="G6" s="65" t="s">
        <v>48</v>
      </c>
      <c r="H6" s="57"/>
      <c r="I6" s="55" t="s">
        <v>56</v>
      </c>
      <c r="J6" s="56"/>
      <c r="K6" s="57" t="s">
        <v>57</v>
      </c>
      <c r="L6" s="58"/>
      <c r="M6" s="66" t="s">
        <v>58</v>
      </c>
      <c r="N6" s="67"/>
      <c r="O6" s="66" t="s">
        <v>59</v>
      </c>
      <c r="P6" s="67"/>
      <c r="Q6" s="65" t="s">
        <v>52</v>
      </c>
      <c r="R6" s="58"/>
      <c r="S6" s="65" t="s">
        <v>60</v>
      </c>
      <c r="T6" s="58"/>
      <c r="U6" s="65" t="s">
        <v>61</v>
      </c>
      <c r="V6" s="58"/>
      <c r="W6" s="5"/>
      <c r="X6" s="7"/>
      <c r="Y6" s="18"/>
      <c r="Z6" s="18"/>
      <c r="AA6" s="66" t="s">
        <v>58</v>
      </c>
      <c r="AB6" s="67"/>
      <c r="AC6" s="66" t="s">
        <v>59</v>
      </c>
      <c r="AD6" s="67"/>
      <c r="AE6" s="65" t="s">
        <v>52</v>
      </c>
      <c r="AF6" s="58"/>
      <c r="AG6" s="8" t="s">
        <v>45</v>
      </c>
      <c r="AH6" s="7" t="s">
        <v>11</v>
      </c>
      <c r="AI6" s="6"/>
      <c r="AJ6" s="6"/>
    </row>
    <row r="7" spans="1:36" ht="12.75">
      <c r="A7" s="49" t="s">
        <v>46</v>
      </c>
      <c r="B7" s="54"/>
      <c r="C7" s="33">
        <v>0.15</v>
      </c>
      <c r="D7" s="33">
        <f>C7*B$5</f>
        <v>9.299999999999999</v>
      </c>
      <c r="E7" s="33"/>
      <c r="F7" s="34"/>
      <c r="G7" s="34"/>
      <c r="H7" s="34"/>
      <c r="I7" s="34"/>
      <c r="J7" s="35"/>
      <c r="K7" s="34"/>
      <c r="L7" s="34"/>
      <c r="M7" s="33"/>
      <c r="N7" s="33"/>
      <c r="O7" s="33">
        <v>0.1</v>
      </c>
      <c r="P7" s="33">
        <f>O7*B$5</f>
        <v>6.2</v>
      </c>
      <c r="Q7" s="34"/>
      <c r="R7" s="34"/>
      <c r="S7" s="34"/>
      <c r="T7" s="34"/>
      <c r="U7" s="33">
        <v>0.05</v>
      </c>
      <c r="V7" s="34">
        <f>U7*B$5</f>
        <v>3.1</v>
      </c>
      <c r="W7" s="9">
        <f>C7+E7+M7+O7+U7</f>
        <v>0.3</v>
      </c>
      <c r="X7" s="15">
        <f aca="true" t="shared" si="0" ref="X7:X15">W7*B$5</f>
        <v>18.599999999999998</v>
      </c>
      <c r="Y7" s="10">
        <v>29.4</v>
      </c>
      <c r="Z7" s="20">
        <f aca="true" t="shared" si="1" ref="Z7:Z33">Y7*X7</f>
        <v>546.8399999999999</v>
      </c>
      <c r="AA7" s="33"/>
      <c r="AB7" s="33"/>
      <c r="AC7" s="33">
        <v>0.1</v>
      </c>
      <c r="AD7" s="33">
        <f>AC7*AG$4</f>
        <v>0.7000000000000001</v>
      </c>
      <c r="AE7" s="34"/>
      <c r="AF7" s="34"/>
      <c r="AG7" s="9">
        <f>AA7+AC7</f>
        <v>0.1</v>
      </c>
      <c r="AH7" s="16">
        <f>AG7*AG$4</f>
        <v>0.7000000000000001</v>
      </c>
      <c r="AI7" s="10">
        <v>29.4</v>
      </c>
      <c r="AJ7" s="11">
        <f aca="true" t="shared" si="2" ref="AJ7:AJ33">AI7*AH7</f>
        <v>20.580000000000002</v>
      </c>
    </row>
    <row r="8" spans="1:36" ht="18.75" customHeight="1">
      <c r="A8" s="55" t="s">
        <v>14</v>
      </c>
      <c r="B8" s="56"/>
      <c r="C8" s="34"/>
      <c r="D8" s="33"/>
      <c r="E8" s="34"/>
      <c r="F8" s="34"/>
      <c r="G8" s="34"/>
      <c r="H8" s="34"/>
      <c r="I8" s="34"/>
      <c r="J8" s="34"/>
      <c r="K8" s="34">
        <v>0.005</v>
      </c>
      <c r="L8" s="34">
        <f>K8*B$5</f>
        <v>0.31</v>
      </c>
      <c r="M8" s="34"/>
      <c r="N8" s="33"/>
      <c r="O8" s="33"/>
      <c r="P8" s="33"/>
      <c r="Q8" s="34"/>
      <c r="R8" s="34"/>
      <c r="S8" s="34"/>
      <c r="T8" s="34"/>
      <c r="U8" s="34"/>
      <c r="V8" s="34"/>
      <c r="W8" s="9">
        <f>K8+S8</f>
        <v>0.005</v>
      </c>
      <c r="X8" s="15">
        <f t="shared" si="0"/>
        <v>0.31</v>
      </c>
      <c r="Y8" s="10">
        <v>70.53</v>
      </c>
      <c r="Z8" s="20">
        <f t="shared" si="1"/>
        <v>21.8643</v>
      </c>
      <c r="AA8" s="34"/>
      <c r="AB8" s="33"/>
      <c r="AC8" s="33"/>
      <c r="AD8" s="33"/>
      <c r="AE8" s="34"/>
      <c r="AF8" s="34"/>
      <c r="AG8" s="9"/>
      <c r="AH8" s="16"/>
      <c r="AI8" s="10">
        <v>70.53</v>
      </c>
      <c r="AJ8" s="11">
        <f t="shared" si="2"/>
        <v>0</v>
      </c>
    </row>
    <row r="9" spans="1:36" ht="18" customHeight="1">
      <c r="A9" s="55" t="s">
        <v>15</v>
      </c>
      <c r="B9" s="56"/>
      <c r="C9" s="34">
        <v>0.005</v>
      </c>
      <c r="D9" s="33">
        <f>C9*B$5</f>
        <v>0.31</v>
      </c>
      <c r="E9" s="34"/>
      <c r="F9" s="34"/>
      <c r="G9" s="34"/>
      <c r="H9" s="34"/>
      <c r="I9" s="34"/>
      <c r="J9" s="34"/>
      <c r="K9" s="34"/>
      <c r="L9" s="34"/>
      <c r="M9" s="34"/>
      <c r="N9" s="33"/>
      <c r="O9" s="33">
        <v>0.005</v>
      </c>
      <c r="P9" s="33">
        <f>O9*B$5</f>
        <v>0.31</v>
      </c>
      <c r="Q9" s="34"/>
      <c r="R9" s="34"/>
      <c r="S9" s="34">
        <v>0.005</v>
      </c>
      <c r="T9" s="34">
        <f>S9*B$5</f>
        <v>0.31</v>
      </c>
      <c r="U9" s="34"/>
      <c r="V9" s="34"/>
      <c r="W9" s="9">
        <f>C9+I9+M9+O9+S9</f>
        <v>0.015</v>
      </c>
      <c r="X9" s="15">
        <f t="shared" si="0"/>
        <v>0.9299999999999999</v>
      </c>
      <c r="Y9" s="10">
        <v>291.67</v>
      </c>
      <c r="Z9" s="20">
        <f t="shared" si="1"/>
        <v>271.2531</v>
      </c>
      <c r="AA9" s="34"/>
      <c r="AB9" s="33"/>
      <c r="AC9" s="33">
        <v>0.005</v>
      </c>
      <c r="AD9" s="33">
        <f>AC9*AG$4</f>
        <v>0.035</v>
      </c>
      <c r="AE9" s="34"/>
      <c r="AF9" s="34"/>
      <c r="AG9" s="9">
        <f>AA9+AC9</f>
        <v>0.005</v>
      </c>
      <c r="AH9" s="16">
        <f>AG9*AG$4</f>
        <v>0.035</v>
      </c>
      <c r="AI9" s="10">
        <v>291.67</v>
      </c>
      <c r="AJ9" s="11">
        <f t="shared" si="2"/>
        <v>10.208450000000001</v>
      </c>
    </row>
    <row r="10" spans="1:36" ht="12.75">
      <c r="A10" s="6" t="s">
        <v>16</v>
      </c>
      <c r="B10" s="6"/>
      <c r="C10" s="34">
        <v>0.005</v>
      </c>
      <c r="D10" s="33">
        <f>C10*B$5</f>
        <v>0.31</v>
      </c>
      <c r="E10" s="34">
        <v>0.015</v>
      </c>
      <c r="F10" s="34">
        <f>E10*B$5</f>
        <v>0.9299999999999999</v>
      </c>
      <c r="G10" s="34"/>
      <c r="H10" s="34"/>
      <c r="I10" s="34"/>
      <c r="J10" s="34"/>
      <c r="K10" s="34"/>
      <c r="L10" s="34"/>
      <c r="M10" s="34"/>
      <c r="N10" s="33"/>
      <c r="O10" s="33"/>
      <c r="P10" s="33"/>
      <c r="Q10" s="34">
        <v>0.015</v>
      </c>
      <c r="R10" s="34">
        <f>Q10*B$5</f>
        <v>0.9299999999999999</v>
      </c>
      <c r="S10" s="34">
        <v>0.007</v>
      </c>
      <c r="T10" s="34">
        <f>S10*B$5</f>
        <v>0.434</v>
      </c>
      <c r="U10" s="34">
        <v>0.015</v>
      </c>
      <c r="V10" s="34">
        <f>U10*B$5</f>
        <v>0.9299999999999999</v>
      </c>
      <c r="W10" s="9">
        <f>C10+E10+Q10+S10+U10</f>
        <v>0.057</v>
      </c>
      <c r="X10" s="15">
        <f t="shared" si="0"/>
        <v>3.5340000000000003</v>
      </c>
      <c r="Y10" s="10">
        <v>32.5</v>
      </c>
      <c r="Z10" s="20">
        <f t="shared" si="1"/>
        <v>114.855</v>
      </c>
      <c r="AA10" s="34"/>
      <c r="AB10" s="33"/>
      <c r="AC10" s="33"/>
      <c r="AD10" s="33"/>
      <c r="AE10" s="34">
        <v>0.015</v>
      </c>
      <c r="AF10" s="34">
        <f>AE10*AG$4</f>
        <v>0.105</v>
      </c>
      <c r="AG10" s="9">
        <f>AE10</f>
        <v>0.015</v>
      </c>
      <c r="AH10" s="16">
        <f>AG10*AG$4</f>
        <v>0.105</v>
      </c>
      <c r="AI10" s="10">
        <v>32.5</v>
      </c>
      <c r="AJ10" s="11">
        <f t="shared" si="2"/>
        <v>3.4125</v>
      </c>
    </row>
    <row r="11" spans="1:36" ht="12.75">
      <c r="A11" s="49" t="s">
        <v>17</v>
      </c>
      <c r="B11" s="54"/>
      <c r="C11" s="34"/>
      <c r="D11" s="33"/>
      <c r="E11" s="34">
        <v>0.002</v>
      </c>
      <c r="F11" s="34">
        <f>E11*B$5</f>
        <v>0.124</v>
      </c>
      <c r="G11" s="34"/>
      <c r="H11" s="34"/>
      <c r="I11" s="34"/>
      <c r="J11" s="34"/>
      <c r="K11" s="34"/>
      <c r="L11" s="34"/>
      <c r="M11" s="34"/>
      <c r="N11" s="33"/>
      <c r="O11" s="33"/>
      <c r="P11" s="33"/>
      <c r="Q11" s="34"/>
      <c r="R11" s="34"/>
      <c r="S11" s="34"/>
      <c r="T11" s="34"/>
      <c r="U11" s="34">
        <v>0.002</v>
      </c>
      <c r="V11" s="34">
        <f>U11*B$5</f>
        <v>0.124</v>
      </c>
      <c r="W11" s="9">
        <f>E11+U11</f>
        <v>0.004</v>
      </c>
      <c r="X11" s="15">
        <f t="shared" si="0"/>
        <v>0.248</v>
      </c>
      <c r="Y11" s="10">
        <v>398.2</v>
      </c>
      <c r="Z11" s="20">
        <f t="shared" si="1"/>
        <v>98.75359999999999</v>
      </c>
      <c r="AA11" s="34"/>
      <c r="AB11" s="33"/>
      <c r="AC11" s="33"/>
      <c r="AD11" s="33"/>
      <c r="AE11" s="34"/>
      <c r="AF11" s="34"/>
      <c r="AG11" s="9"/>
      <c r="AH11" s="16"/>
      <c r="AI11" s="10">
        <v>398.2</v>
      </c>
      <c r="AJ11" s="11">
        <f t="shared" si="2"/>
        <v>0</v>
      </c>
    </row>
    <row r="12" spans="1:36" ht="12.75">
      <c r="A12" s="49" t="s">
        <v>18</v>
      </c>
      <c r="B12" s="54"/>
      <c r="C12" s="34"/>
      <c r="D12" s="33"/>
      <c r="E12" s="34"/>
      <c r="F12" s="34"/>
      <c r="G12" s="33">
        <v>0.03</v>
      </c>
      <c r="H12" s="34">
        <f>G12*B$5</f>
        <v>1.8599999999999999</v>
      </c>
      <c r="I12" s="34"/>
      <c r="J12" s="34"/>
      <c r="K12" s="34"/>
      <c r="L12" s="34"/>
      <c r="M12" s="34">
        <v>0.01</v>
      </c>
      <c r="N12" s="33">
        <f>M12*B$5</f>
        <v>0.62</v>
      </c>
      <c r="O12" s="33"/>
      <c r="P12" s="33"/>
      <c r="Q12" s="33">
        <v>0.06</v>
      </c>
      <c r="R12" s="34">
        <f>Q12*B$5</f>
        <v>3.7199999999999998</v>
      </c>
      <c r="S12" s="34"/>
      <c r="T12" s="34"/>
      <c r="U12" s="34"/>
      <c r="V12" s="34"/>
      <c r="W12" s="9">
        <f>G12+M12+Q12</f>
        <v>0.1</v>
      </c>
      <c r="X12" s="15">
        <f t="shared" si="0"/>
        <v>6.2</v>
      </c>
      <c r="Y12" s="10">
        <v>32.64</v>
      </c>
      <c r="Z12" s="20">
        <f t="shared" si="1"/>
        <v>202.36800000000002</v>
      </c>
      <c r="AA12" s="34">
        <v>0.01</v>
      </c>
      <c r="AB12" s="33">
        <f>AA12*AG$4</f>
        <v>0.07</v>
      </c>
      <c r="AC12" s="33"/>
      <c r="AD12" s="33"/>
      <c r="AE12" s="33">
        <v>0.06</v>
      </c>
      <c r="AF12" s="34">
        <f>AE12*AG$4</f>
        <v>0.42</v>
      </c>
      <c r="AG12" s="9">
        <f>AA12+AE12</f>
        <v>0.06999999999999999</v>
      </c>
      <c r="AH12" s="16">
        <f>AG12*AG$4</f>
        <v>0.48999999999999994</v>
      </c>
      <c r="AI12" s="10">
        <v>32.64</v>
      </c>
      <c r="AJ12" s="11">
        <f t="shared" si="2"/>
        <v>15.993599999999999</v>
      </c>
    </row>
    <row r="13" spans="1:36" ht="16.5" customHeight="1">
      <c r="A13" s="55" t="s">
        <v>62</v>
      </c>
      <c r="B13" s="56"/>
      <c r="C13" s="34">
        <v>0.02</v>
      </c>
      <c r="D13" s="33">
        <f>C13*B$5</f>
        <v>1.24</v>
      </c>
      <c r="E13" s="34"/>
      <c r="F13" s="34"/>
      <c r="G13" s="34"/>
      <c r="H13" s="34"/>
      <c r="I13" s="34"/>
      <c r="J13" s="34"/>
      <c r="K13" s="34"/>
      <c r="L13" s="34"/>
      <c r="M13" s="34"/>
      <c r="N13" s="33"/>
      <c r="O13" s="33"/>
      <c r="P13" s="33"/>
      <c r="Q13" s="34"/>
      <c r="R13" s="34"/>
      <c r="S13" s="34"/>
      <c r="T13" s="34"/>
      <c r="U13" s="34"/>
      <c r="V13" s="34"/>
      <c r="W13" s="9">
        <f>C13</f>
        <v>0.02</v>
      </c>
      <c r="X13" s="15">
        <f t="shared" si="0"/>
        <v>1.24</v>
      </c>
      <c r="Y13" s="10">
        <v>36.8</v>
      </c>
      <c r="Z13" s="20">
        <f t="shared" si="1"/>
        <v>45.632</v>
      </c>
      <c r="AA13" s="34"/>
      <c r="AB13" s="33"/>
      <c r="AC13" s="33"/>
      <c r="AD13" s="33"/>
      <c r="AE13" s="34"/>
      <c r="AF13" s="34"/>
      <c r="AG13" s="9"/>
      <c r="AH13" s="16"/>
      <c r="AI13" s="10">
        <v>36.8</v>
      </c>
      <c r="AJ13" s="11">
        <f t="shared" si="2"/>
        <v>0</v>
      </c>
    </row>
    <row r="14" spans="1:36" ht="16.5" customHeight="1">
      <c r="A14" s="55" t="s">
        <v>63</v>
      </c>
      <c r="B14" s="72"/>
      <c r="C14" s="34">
        <v>0.02</v>
      </c>
      <c r="D14" s="33">
        <f>C14*B$5</f>
        <v>1.24</v>
      </c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3"/>
      <c r="P14" s="33"/>
      <c r="Q14" s="34"/>
      <c r="R14" s="34"/>
      <c r="S14" s="34"/>
      <c r="T14" s="34"/>
      <c r="U14" s="34"/>
      <c r="V14" s="34"/>
      <c r="W14" s="9">
        <f>C14</f>
        <v>0.02</v>
      </c>
      <c r="X14" s="15">
        <f t="shared" si="0"/>
        <v>1.24</v>
      </c>
      <c r="Y14" s="10">
        <v>21</v>
      </c>
      <c r="Z14" s="20">
        <f t="shared" si="1"/>
        <v>26.04</v>
      </c>
      <c r="AA14" s="34"/>
      <c r="AB14" s="33"/>
      <c r="AC14" s="33"/>
      <c r="AD14" s="33"/>
      <c r="AE14" s="34"/>
      <c r="AF14" s="34"/>
      <c r="AG14" s="9"/>
      <c r="AH14" s="16"/>
      <c r="AI14" s="10">
        <v>21</v>
      </c>
      <c r="AJ14" s="11">
        <f t="shared" si="2"/>
        <v>0</v>
      </c>
    </row>
    <row r="15" spans="1:36" ht="12.75">
      <c r="A15" s="49" t="s">
        <v>50</v>
      </c>
      <c r="B15" s="54"/>
      <c r="C15" s="34"/>
      <c r="D15" s="33"/>
      <c r="E15" s="34"/>
      <c r="F15" s="34"/>
      <c r="G15" s="34">
        <v>0.01</v>
      </c>
      <c r="H15" s="34">
        <f>G15*B$5</f>
        <v>0.62</v>
      </c>
      <c r="I15" s="34"/>
      <c r="J15" s="34"/>
      <c r="K15" s="34"/>
      <c r="L15" s="34"/>
      <c r="M15" s="34"/>
      <c r="N15" s="33"/>
      <c r="O15" s="33"/>
      <c r="P15" s="33"/>
      <c r="Q15" s="34"/>
      <c r="R15" s="34"/>
      <c r="S15" s="34"/>
      <c r="T15" s="34"/>
      <c r="U15" s="34"/>
      <c r="V15" s="34"/>
      <c r="W15" s="9">
        <f>G15</f>
        <v>0.01</v>
      </c>
      <c r="X15" s="15">
        <f t="shared" si="0"/>
        <v>0.62</v>
      </c>
      <c r="Y15" s="10">
        <v>398</v>
      </c>
      <c r="Z15" s="20">
        <f t="shared" si="1"/>
        <v>246.76</v>
      </c>
      <c r="AA15" s="34"/>
      <c r="AB15" s="33"/>
      <c r="AC15" s="33"/>
      <c r="AD15" s="33"/>
      <c r="AE15" s="34"/>
      <c r="AF15" s="34"/>
      <c r="AG15" s="9"/>
      <c r="AH15" s="16"/>
      <c r="AI15" s="10">
        <v>398</v>
      </c>
      <c r="AJ15" s="11">
        <f t="shared" si="2"/>
        <v>0</v>
      </c>
    </row>
    <row r="16" spans="1:36" ht="15.75" customHeight="1">
      <c r="A16" s="55" t="s">
        <v>20</v>
      </c>
      <c r="B16" s="56"/>
      <c r="C16" s="34"/>
      <c r="D16" s="33"/>
      <c r="E16" s="34"/>
      <c r="F16" s="34"/>
      <c r="G16" s="34"/>
      <c r="H16" s="34"/>
      <c r="I16" s="34"/>
      <c r="J16" s="34"/>
      <c r="K16" s="33">
        <v>0.15</v>
      </c>
      <c r="L16" s="34">
        <f>K16*B$5</f>
        <v>9.299999999999999</v>
      </c>
      <c r="M16" s="33"/>
      <c r="N16" s="33"/>
      <c r="O16" s="33">
        <v>0.25</v>
      </c>
      <c r="P16" s="33">
        <f>O16*B$5</f>
        <v>15.5</v>
      </c>
      <c r="Q16" s="34"/>
      <c r="R16" s="34"/>
      <c r="S16" s="34"/>
      <c r="T16" s="34"/>
      <c r="U16" s="34"/>
      <c r="V16" s="34"/>
      <c r="W16" s="9">
        <f>K16+O16</f>
        <v>0.4</v>
      </c>
      <c r="X16" s="15">
        <f aca="true" t="shared" si="3" ref="X16:X33">W16*B$5</f>
        <v>24.8</v>
      </c>
      <c r="Y16" s="10">
        <v>15</v>
      </c>
      <c r="Z16" s="20">
        <f t="shared" si="1"/>
        <v>372</v>
      </c>
      <c r="AA16" s="33"/>
      <c r="AB16" s="33"/>
      <c r="AC16" s="33">
        <v>0.25</v>
      </c>
      <c r="AD16" s="33">
        <f>AC16*AG$4</f>
        <v>1.75</v>
      </c>
      <c r="AE16" s="34"/>
      <c r="AF16" s="34"/>
      <c r="AG16" s="9">
        <f>AC16</f>
        <v>0.25</v>
      </c>
      <c r="AH16" s="16">
        <f>AG16*AG$4</f>
        <v>1.75</v>
      </c>
      <c r="AI16" s="10">
        <v>15</v>
      </c>
      <c r="AJ16" s="11">
        <f t="shared" si="2"/>
        <v>26.25</v>
      </c>
    </row>
    <row r="17" spans="1:36" ht="12.75">
      <c r="A17" s="6" t="s">
        <v>21</v>
      </c>
      <c r="B17" s="6"/>
      <c r="C17" s="34"/>
      <c r="D17" s="33"/>
      <c r="E17" s="34"/>
      <c r="F17" s="34"/>
      <c r="G17" s="34"/>
      <c r="H17" s="34"/>
      <c r="I17" s="33"/>
      <c r="J17" s="34"/>
      <c r="K17" s="33">
        <v>0.02</v>
      </c>
      <c r="L17" s="34">
        <f>K17*B$5</f>
        <v>1.24</v>
      </c>
      <c r="M17" s="33"/>
      <c r="N17" s="33"/>
      <c r="O17" s="33">
        <v>0.05</v>
      </c>
      <c r="P17" s="33">
        <f>O17*B$5</f>
        <v>3.1</v>
      </c>
      <c r="Q17" s="34"/>
      <c r="R17" s="34"/>
      <c r="S17" s="34"/>
      <c r="T17" s="34"/>
      <c r="U17" s="34"/>
      <c r="V17" s="34"/>
      <c r="W17" s="9">
        <f>K17+M17+O17</f>
        <v>0.07</v>
      </c>
      <c r="X17" s="15">
        <f t="shared" si="3"/>
        <v>4.340000000000001</v>
      </c>
      <c r="Y17" s="10">
        <v>18</v>
      </c>
      <c r="Z17" s="20">
        <f t="shared" si="1"/>
        <v>78.12000000000002</v>
      </c>
      <c r="AA17" s="33"/>
      <c r="AB17" s="33"/>
      <c r="AC17" s="33"/>
      <c r="AD17" s="33"/>
      <c r="AE17" s="34"/>
      <c r="AF17" s="34"/>
      <c r="AG17" s="9"/>
      <c r="AH17" s="16"/>
      <c r="AI17" s="10">
        <v>18</v>
      </c>
      <c r="AJ17" s="11">
        <f t="shared" si="2"/>
        <v>0</v>
      </c>
    </row>
    <row r="18" spans="1:36" ht="12.75">
      <c r="A18" s="55" t="s">
        <v>24</v>
      </c>
      <c r="B18" s="56"/>
      <c r="C18" s="34"/>
      <c r="D18" s="33"/>
      <c r="E18" s="34"/>
      <c r="F18" s="34"/>
      <c r="G18" s="34"/>
      <c r="H18" s="34"/>
      <c r="I18" s="34"/>
      <c r="J18" s="34"/>
      <c r="K18" s="33">
        <v>0.063</v>
      </c>
      <c r="L18" s="34">
        <f>K18*B$5</f>
        <v>3.906</v>
      </c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9">
        <f>K18</f>
        <v>0.063</v>
      </c>
      <c r="X18" s="15">
        <f t="shared" si="3"/>
        <v>3.906</v>
      </c>
      <c r="Y18" s="10">
        <v>15</v>
      </c>
      <c r="Z18" s="20">
        <f t="shared" si="1"/>
        <v>58.59</v>
      </c>
      <c r="AA18" s="33"/>
      <c r="AB18" s="33"/>
      <c r="AC18" s="33"/>
      <c r="AD18" s="33"/>
      <c r="AE18" s="34"/>
      <c r="AF18" s="34"/>
      <c r="AG18" s="9"/>
      <c r="AH18" s="16"/>
      <c r="AI18" s="10">
        <v>15</v>
      </c>
      <c r="AJ18" s="11">
        <f t="shared" si="2"/>
        <v>0</v>
      </c>
    </row>
    <row r="19" spans="1:36" ht="12.75">
      <c r="A19" s="49" t="s">
        <v>22</v>
      </c>
      <c r="B19" s="54"/>
      <c r="C19" s="34"/>
      <c r="D19" s="33"/>
      <c r="E19" s="34"/>
      <c r="F19" s="34"/>
      <c r="G19" s="34"/>
      <c r="H19" s="34"/>
      <c r="I19" s="34"/>
      <c r="J19" s="34"/>
      <c r="K19" s="33">
        <v>0.01</v>
      </c>
      <c r="L19" s="34">
        <f>K19*B$5</f>
        <v>0.62</v>
      </c>
      <c r="M19" s="33">
        <v>0.015</v>
      </c>
      <c r="N19" s="33">
        <f>M19*B$5</f>
        <v>0.9299999999999999</v>
      </c>
      <c r="O19" s="33"/>
      <c r="P19" s="33"/>
      <c r="Q19" s="34"/>
      <c r="R19" s="34"/>
      <c r="S19" s="34"/>
      <c r="T19" s="34"/>
      <c r="U19" s="34"/>
      <c r="V19" s="34"/>
      <c r="W19" s="9">
        <f>K19+M19</f>
        <v>0.025</v>
      </c>
      <c r="X19" s="15">
        <f t="shared" si="3"/>
        <v>1.55</v>
      </c>
      <c r="Y19" s="10">
        <v>14.72</v>
      </c>
      <c r="Z19" s="20">
        <f t="shared" si="1"/>
        <v>22.816000000000003</v>
      </c>
      <c r="AA19" s="33">
        <v>0.015</v>
      </c>
      <c r="AB19" s="33">
        <f>AA19*AG$4</f>
        <v>0.105</v>
      </c>
      <c r="AC19" s="33"/>
      <c r="AD19" s="33"/>
      <c r="AE19" s="34"/>
      <c r="AF19" s="34"/>
      <c r="AG19" s="9">
        <f>AA19</f>
        <v>0.015</v>
      </c>
      <c r="AH19" s="16">
        <f>AG19*AG$4</f>
        <v>0.105</v>
      </c>
      <c r="AI19" s="10">
        <v>14.72</v>
      </c>
      <c r="AJ19" s="11">
        <f t="shared" si="2"/>
        <v>1.5456</v>
      </c>
    </row>
    <row r="20" spans="1:36" ht="12.75">
      <c r="A20" s="49" t="s">
        <v>23</v>
      </c>
      <c r="B20" s="54"/>
      <c r="C20" s="34">
        <v>0.002</v>
      </c>
      <c r="D20" s="33">
        <f>C20*B$5</f>
        <v>0.124</v>
      </c>
      <c r="E20" s="34"/>
      <c r="F20" s="34"/>
      <c r="G20" s="34"/>
      <c r="H20" s="34"/>
      <c r="I20" s="34"/>
      <c r="J20" s="34"/>
      <c r="K20" s="34">
        <v>0.002</v>
      </c>
      <c r="L20" s="34">
        <f>K20*B$5</f>
        <v>0.124</v>
      </c>
      <c r="M20" s="34">
        <v>0.002</v>
      </c>
      <c r="N20" s="33">
        <f>M20*B$5</f>
        <v>0.124</v>
      </c>
      <c r="O20" s="33">
        <v>0.002</v>
      </c>
      <c r="P20" s="33">
        <f>O20*B$5</f>
        <v>0.124</v>
      </c>
      <c r="Q20" s="34"/>
      <c r="R20" s="34"/>
      <c r="S20" s="34"/>
      <c r="T20" s="34"/>
      <c r="U20" s="34"/>
      <c r="V20" s="34"/>
      <c r="W20" s="9">
        <f>C20+K20+M20+O20+S20</f>
        <v>0.008</v>
      </c>
      <c r="X20" s="15">
        <f t="shared" si="3"/>
        <v>0.496</v>
      </c>
      <c r="Y20" s="10">
        <v>9</v>
      </c>
      <c r="Z20" s="20">
        <f t="shared" si="1"/>
        <v>4.464</v>
      </c>
      <c r="AA20" s="34">
        <v>0.002</v>
      </c>
      <c r="AB20" s="33">
        <f>AA20*AG$4</f>
        <v>0.014</v>
      </c>
      <c r="AC20" s="33">
        <v>0.002</v>
      </c>
      <c r="AD20" s="33">
        <f>AC20*AG$4</f>
        <v>0.014</v>
      </c>
      <c r="AE20" s="34"/>
      <c r="AF20" s="34"/>
      <c r="AG20" s="9">
        <f>AA20+AC20</f>
        <v>0.004</v>
      </c>
      <c r="AH20" s="16">
        <f>AG20*AG$4</f>
        <v>0.028</v>
      </c>
      <c r="AI20" s="10">
        <v>9</v>
      </c>
      <c r="AJ20" s="11">
        <f t="shared" si="2"/>
        <v>0.252</v>
      </c>
    </row>
    <row r="21" spans="1:36" ht="12.75">
      <c r="A21" s="49" t="s">
        <v>65</v>
      </c>
      <c r="B21" s="54"/>
      <c r="C21" s="34"/>
      <c r="D21" s="33"/>
      <c r="E21" s="34"/>
      <c r="F21" s="34"/>
      <c r="G21" s="34"/>
      <c r="H21" s="34"/>
      <c r="I21" s="34"/>
      <c r="J21" s="34"/>
      <c r="K21" s="34"/>
      <c r="L21" s="34"/>
      <c r="M21" s="33"/>
      <c r="N21" s="33"/>
      <c r="O21" s="33"/>
      <c r="P21" s="33"/>
      <c r="Q21" s="34">
        <v>0.01</v>
      </c>
      <c r="R21" s="34">
        <f>Q21*B$5</f>
        <v>0.62</v>
      </c>
      <c r="S21" s="34"/>
      <c r="T21" s="34"/>
      <c r="U21" s="34"/>
      <c r="V21" s="34"/>
      <c r="W21" s="9">
        <f>Q21</f>
        <v>0.01</v>
      </c>
      <c r="X21" s="15">
        <f t="shared" si="3"/>
        <v>0.62</v>
      </c>
      <c r="Y21" s="10">
        <v>50.6</v>
      </c>
      <c r="Z21" s="20">
        <f t="shared" si="1"/>
        <v>31.372</v>
      </c>
      <c r="AA21" s="33"/>
      <c r="AB21" s="33"/>
      <c r="AC21" s="33"/>
      <c r="AD21" s="33"/>
      <c r="AE21" s="34">
        <v>0.01</v>
      </c>
      <c r="AF21" s="34">
        <f>AE21*AG$4</f>
        <v>0.07</v>
      </c>
      <c r="AG21" s="9">
        <f>AE21</f>
        <v>0.01</v>
      </c>
      <c r="AH21" s="16">
        <f>AG21*AG$4</f>
        <v>0.07</v>
      </c>
      <c r="AI21" s="10">
        <v>50.6</v>
      </c>
      <c r="AJ21" s="11">
        <f t="shared" si="2"/>
        <v>3.5420000000000003</v>
      </c>
    </row>
    <row r="22" spans="1:36" ht="12.75">
      <c r="A22" s="49" t="s">
        <v>67</v>
      </c>
      <c r="B22" s="54"/>
      <c r="C22" s="34"/>
      <c r="D22" s="33"/>
      <c r="E22" s="34"/>
      <c r="F22" s="34"/>
      <c r="G22" s="34"/>
      <c r="H22" s="34"/>
      <c r="I22" s="34"/>
      <c r="J22" s="34"/>
      <c r="K22" s="34"/>
      <c r="L22" s="34"/>
      <c r="M22" s="33">
        <v>0.118</v>
      </c>
      <c r="N22" s="33">
        <f>M22*B$5</f>
        <v>7.316</v>
      </c>
      <c r="O22" s="33"/>
      <c r="P22" s="33"/>
      <c r="Q22" s="34"/>
      <c r="R22" s="34"/>
      <c r="S22" s="34"/>
      <c r="T22" s="34"/>
      <c r="U22" s="34"/>
      <c r="V22" s="34"/>
      <c r="W22" s="9">
        <f>M22</f>
        <v>0.118</v>
      </c>
      <c r="X22" s="15">
        <f t="shared" si="3"/>
        <v>7.316</v>
      </c>
      <c r="Y22" s="10">
        <v>251.57</v>
      </c>
      <c r="Z22" s="20">
        <f t="shared" si="1"/>
        <v>1840.4861199999998</v>
      </c>
      <c r="AA22" s="33">
        <v>0.1217</v>
      </c>
      <c r="AB22" s="33">
        <f>AA22*AG$4</f>
        <v>0.8519</v>
      </c>
      <c r="AC22" s="33"/>
      <c r="AD22" s="33"/>
      <c r="AE22" s="34"/>
      <c r="AF22" s="34"/>
      <c r="AG22" s="9">
        <f>AA22</f>
        <v>0.1217</v>
      </c>
      <c r="AH22" s="16">
        <f>AG22*AG$4</f>
        <v>0.8519</v>
      </c>
      <c r="AI22" s="10">
        <v>251.57</v>
      </c>
      <c r="AJ22" s="11">
        <f t="shared" si="2"/>
        <v>214.312483</v>
      </c>
    </row>
    <row r="23" spans="1:36" ht="12.75">
      <c r="A23" s="74" t="s">
        <v>76</v>
      </c>
      <c r="B23" s="74"/>
      <c r="C23" s="34">
        <v>0.0285</v>
      </c>
      <c r="D23" s="33">
        <f>C23*B$5</f>
        <v>1.7670000000000001</v>
      </c>
      <c r="E23" s="34"/>
      <c r="F23" s="34"/>
      <c r="G23" s="34"/>
      <c r="H23" s="34"/>
      <c r="I23" s="34"/>
      <c r="J23" s="34"/>
      <c r="K23" s="33"/>
      <c r="L23" s="34"/>
      <c r="M23" s="34"/>
      <c r="N23" s="33"/>
      <c r="O23" s="33"/>
      <c r="P23" s="33"/>
      <c r="Q23" s="34"/>
      <c r="R23" s="34"/>
      <c r="S23" s="34"/>
      <c r="T23" s="34"/>
      <c r="U23" s="34"/>
      <c r="V23" s="34"/>
      <c r="W23" s="9">
        <v>0.0285</v>
      </c>
      <c r="X23" s="15">
        <f t="shared" si="3"/>
        <v>1.7670000000000001</v>
      </c>
      <c r="Y23" s="10">
        <v>157.3</v>
      </c>
      <c r="Z23" s="20">
        <f t="shared" si="1"/>
        <v>277.94910000000004</v>
      </c>
      <c r="AA23" s="34"/>
      <c r="AB23" s="33"/>
      <c r="AC23" s="33"/>
      <c r="AD23" s="33"/>
      <c r="AE23" s="34"/>
      <c r="AF23" s="34"/>
      <c r="AG23" s="9"/>
      <c r="AH23" s="16"/>
      <c r="AI23" s="10"/>
      <c r="AJ23" s="11"/>
    </row>
    <row r="24" spans="1:36" ht="12.75">
      <c r="A24" s="74" t="s">
        <v>51</v>
      </c>
      <c r="B24" s="74"/>
      <c r="C24" s="34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3"/>
      <c r="O24" s="33"/>
      <c r="P24" s="33"/>
      <c r="Q24" s="34"/>
      <c r="R24" s="34"/>
      <c r="S24" s="34">
        <v>0.5</v>
      </c>
      <c r="T24" s="34">
        <f>S24*B$5</f>
        <v>31</v>
      </c>
      <c r="U24" s="34"/>
      <c r="V24" s="34"/>
      <c r="W24" s="9">
        <f>I24+S24</f>
        <v>0.5</v>
      </c>
      <c r="X24" s="15">
        <f t="shared" si="3"/>
        <v>31</v>
      </c>
      <c r="Y24" s="10">
        <v>5</v>
      </c>
      <c r="Z24" s="20">
        <f t="shared" si="1"/>
        <v>155</v>
      </c>
      <c r="AA24" s="34"/>
      <c r="AB24" s="33"/>
      <c r="AC24" s="33"/>
      <c r="AD24" s="33"/>
      <c r="AE24" s="34"/>
      <c r="AF24" s="34"/>
      <c r="AG24" s="9"/>
      <c r="AH24" s="16"/>
      <c r="AI24" s="10">
        <v>5</v>
      </c>
      <c r="AJ24" s="11">
        <f t="shared" si="2"/>
        <v>0</v>
      </c>
    </row>
    <row r="25" spans="1:36" ht="12.75">
      <c r="A25" s="74" t="s">
        <v>64</v>
      </c>
      <c r="B25" s="45"/>
      <c r="C25" s="34"/>
      <c r="D25" s="33"/>
      <c r="E25" s="34"/>
      <c r="F25" s="34"/>
      <c r="G25" s="34"/>
      <c r="H25" s="34"/>
      <c r="I25" s="34"/>
      <c r="J25" s="34"/>
      <c r="K25" s="34">
        <v>0.0427</v>
      </c>
      <c r="L25" s="34">
        <f>K25*B$5</f>
        <v>2.6474</v>
      </c>
      <c r="M25" s="34"/>
      <c r="N25" s="33"/>
      <c r="O25" s="33"/>
      <c r="P25" s="33"/>
      <c r="Q25" s="34"/>
      <c r="R25" s="34"/>
      <c r="S25" s="34"/>
      <c r="T25" s="34"/>
      <c r="U25" s="34"/>
      <c r="V25" s="34"/>
      <c r="W25" s="9">
        <f>K25</f>
        <v>0.0427</v>
      </c>
      <c r="X25" s="15">
        <f t="shared" si="3"/>
        <v>2.6474</v>
      </c>
      <c r="Y25" s="10">
        <v>112.89</v>
      </c>
      <c r="Z25" s="20">
        <f t="shared" si="1"/>
        <v>298.86498600000004</v>
      </c>
      <c r="AA25" s="34"/>
      <c r="AB25" s="33"/>
      <c r="AC25" s="33"/>
      <c r="AD25" s="33"/>
      <c r="AE25" s="34"/>
      <c r="AF25" s="34"/>
      <c r="AG25" s="9"/>
      <c r="AH25" s="16"/>
      <c r="AI25" s="10">
        <v>112.89</v>
      </c>
      <c r="AJ25" s="11">
        <f t="shared" si="2"/>
        <v>0</v>
      </c>
    </row>
    <row r="26" spans="1:36" ht="12.75">
      <c r="A26" s="74" t="s">
        <v>19</v>
      </c>
      <c r="B26" s="45"/>
      <c r="C26" s="34">
        <v>0.162</v>
      </c>
      <c r="D26" s="33">
        <f>C26*B$5</f>
        <v>10.044</v>
      </c>
      <c r="E26" s="34"/>
      <c r="F26" s="34"/>
      <c r="G26" s="34"/>
      <c r="H26" s="34"/>
      <c r="I26" s="43"/>
      <c r="J26" s="34"/>
      <c r="K26" s="34"/>
      <c r="L26" s="34"/>
      <c r="M26" s="34"/>
      <c r="N26" s="33"/>
      <c r="O26" s="33"/>
      <c r="P26" s="33"/>
      <c r="Q26" s="34"/>
      <c r="R26" s="34"/>
      <c r="S26" s="34"/>
      <c r="T26" s="34"/>
      <c r="U26" s="34"/>
      <c r="V26" s="34"/>
      <c r="W26" s="9">
        <v>0.162</v>
      </c>
      <c r="X26" s="15">
        <f t="shared" si="3"/>
        <v>10.044</v>
      </c>
      <c r="Y26" s="10">
        <v>54</v>
      </c>
      <c r="Z26" s="20">
        <f t="shared" si="1"/>
        <v>542.376</v>
      </c>
      <c r="AA26" s="34"/>
      <c r="AB26" s="33"/>
      <c r="AC26" s="33"/>
      <c r="AD26" s="33"/>
      <c r="AE26" s="34"/>
      <c r="AF26" s="34"/>
      <c r="AG26" s="9"/>
      <c r="AH26" s="16"/>
      <c r="AI26" s="10"/>
      <c r="AJ26" s="11"/>
    </row>
    <row r="27" spans="1:36" ht="12.75">
      <c r="A27" s="74" t="s">
        <v>66</v>
      </c>
      <c r="B27" s="45"/>
      <c r="C27" s="34"/>
      <c r="D27" s="33"/>
      <c r="E27" s="34"/>
      <c r="F27" s="34"/>
      <c r="G27" s="34"/>
      <c r="H27" s="34"/>
      <c r="I27" s="34">
        <v>0.044</v>
      </c>
      <c r="J27" s="34">
        <f>I27*B$5</f>
        <v>2.7279999999999998</v>
      </c>
      <c r="K27" s="34"/>
      <c r="L27" s="34"/>
      <c r="M27" s="34"/>
      <c r="N27" s="33"/>
      <c r="O27" s="33"/>
      <c r="P27" s="33"/>
      <c r="Q27" s="34"/>
      <c r="R27" s="34"/>
      <c r="S27" s="34"/>
      <c r="T27" s="34"/>
      <c r="U27" s="34"/>
      <c r="V27" s="34"/>
      <c r="W27" s="9">
        <f>I27</f>
        <v>0.044</v>
      </c>
      <c r="X27" s="15">
        <f t="shared" si="3"/>
        <v>2.7279999999999998</v>
      </c>
      <c r="Y27" s="10">
        <v>142.2</v>
      </c>
      <c r="Z27" s="20">
        <f t="shared" si="1"/>
        <v>387.92159999999996</v>
      </c>
      <c r="AA27" s="34"/>
      <c r="AB27" s="33"/>
      <c r="AC27" s="33"/>
      <c r="AD27" s="33"/>
      <c r="AE27" s="34"/>
      <c r="AF27" s="34"/>
      <c r="AG27" s="9"/>
      <c r="AH27" s="16"/>
      <c r="AI27" s="10">
        <v>142.2</v>
      </c>
      <c r="AJ27" s="11">
        <f t="shared" si="2"/>
        <v>0</v>
      </c>
    </row>
    <row r="28" spans="1:36" ht="12.75">
      <c r="A28" s="49" t="s">
        <v>68</v>
      </c>
      <c r="B28" s="50"/>
      <c r="C28" s="34"/>
      <c r="D28" s="33"/>
      <c r="E28" s="34"/>
      <c r="F28" s="34"/>
      <c r="G28" s="34"/>
      <c r="H28" s="34"/>
      <c r="I28" s="34"/>
      <c r="J28" s="34"/>
      <c r="K28" s="34"/>
      <c r="L28" s="34"/>
      <c r="M28" s="34">
        <v>0.005</v>
      </c>
      <c r="N28" s="33">
        <f>M28*B$5</f>
        <v>0.31</v>
      </c>
      <c r="O28" s="33"/>
      <c r="P28" s="33"/>
      <c r="Q28" s="34"/>
      <c r="R28" s="34"/>
      <c r="S28" s="34"/>
      <c r="T28" s="34"/>
      <c r="U28" s="34"/>
      <c r="V28" s="34"/>
      <c r="W28" s="9">
        <f>M28</f>
        <v>0.005</v>
      </c>
      <c r="X28" s="15">
        <f t="shared" si="3"/>
        <v>0.31</v>
      </c>
      <c r="Y28" s="10">
        <v>21.84</v>
      </c>
      <c r="Z28" s="20">
        <f t="shared" si="1"/>
        <v>6.7703999999999995</v>
      </c>
      <c r="AA28" s="34">
        <v>0.005</v>
      </c>
      <c r="AB28" s="33">
        <f>AA28*AG$4</f>
        <v>0.035</v>
      </c>
      <c r="AC28" s="33"/>
      <c r="AD28" s="33"/>
      <c r="AE28" s="34"/>
      <c r="AF28" s="34"/>
      <c r="AG28" s="9">
        <f>AA28</f>
        <v>0.005</v>
      </c>
      <c r="AH28" s="16">
        <f>AG28*AG$4</f>
        <v>0.035</v>
      </c>
      <c r="AI28" s="10">
        <v>21.84</v>
      </c>
      <c r="AJ28" s="11">
        <f t="shared" si="2"/>
        <v>0.7644000000000001</v>
      </c>
    </row>
    <row r="29" spans="1:36" ht="12.75">
      <c r="A29" s="49" t="s">
        <v>69</v>
      </c>
      <c r="B29" s="50"/>
      <c r="C29" s="34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3"/>
      <c r="O29" s="33"/>
      <c r="P29" s="33"/>
      <c r="Q29" s="34"/>
      <c r="R29" s="34"/>
      <c r="S29" s="34">
        <v>0.105</v>
      </c>
      <c r="T29" s="34">
        <f>S29*B$5</f>
        <v>6.51</v>
      </c>
      <c r="U29" s="34"/>
      <c r="V29" s="34"/>
      <c r="W29" s="9">
        <f>S29</f>
        <v>0.105</v>
      </c>
      <c r="X29" s="15">
        <f t="shared" si="3"/>
        <v>6.51</v>
      </c>
      <c r="Y29" s="10">
        <v>156.4</v>
      </c>
      <c r="Z29" s="20">
        <f t="shared" si="1"/>
        <v>1018.164</v>
      </c>
      <c r="AA29" s="34"/>
      <c r="AB29" s="33"/>
      <c r="AC29" s="33"/>
      <c r="AD29" s="33"/>
      <c r="AE29" s="34"/>
      <c r="AF29" s="34"/>
      <c r="AG29" s="9"/>
      <c r="AH29" s="16"/>
      <c r="AI29" s="10">
        <v>156.4</v>
      </c>
      <c r="AJ29" s="11">
        <f t="shared" si="2"/>
        <v>0</v>
      </c>
    </row>
    <row r="30" spans="1:36" ht="12.75">
      <c r="A30" s="49" t="s">
        <v>70</v>
      </c>
      <c r="B30" s="50"/>
      <c r="C30" s="34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3"/>
      <c r="O30" s="33"/>
      <c r="P30" s="33"/>
      <c r="Q30" s="34"/>
      <c r="R30" s="34"/>
      <c r="S30" s="34">
        <v>0.01</v>
      </c>
      <c r="T30" s="34">
        <f>S30*B$5</f>
        <v>0.62</v>
      </c>
      <c r="U30" s="34"/>
      <c r="V30" s="34"/>
      <c r="W30" s="9">
        <f>S30</f>
        <v>0.01</v>
      </c>
      <c r="X30" s="15">
        <f t="shared" si="3"/>
        <v>0.62</v>
      </c>
      <c r="Y30" s="10">
        <v>120</v>
      </c>
      <c r="Z30" s="20">
        <f t="shared" si="1"/>
        <v>74.4</v>
      </c>
      <c r="AA30" s="34"/>
      <c r="AB30" s="33"/>
      <c r="AC30" s="33"/>
      <c r="AD30" s="33"/>
      <c r="AE30" s="34"/>
      <c r="AF30" s="34"/>
      <c r="AG30" s="9"/>
      <c r="AH30" s="16"/>
      <c r="AI30" s="10">
        <v>120</v>
      </c>
      <c r="AJ30" s="11">
        <f t="shared" si="2"/>
        <v>0</v>
      </c>
    </row>
    <row r="31" spans="1:36" ht="12.75">
      <c r="A31" s="49" t="s">
        <v>72</v>
      </c>
      <c r="B31" s="50"/>
      <c r="C31" s="34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3"/>
      <c r="O31" s="33"/>
      <c r="P31" s="33"/>
      <c r="Q31" s="34"/>
      <c r="R31" s="34"/>
      <c r="S31" s="34"/>
      <c r="T31" s="34"/>
      <c r="U31" s="34"/>
      <c r="V31" s="34"/>
      <c r="W31" s="9"/>
      <c r="X31" s="15">
        <v>0.003</v>
      </c>
      <c r="Y31" s="10">
        <v>3200</v>
      </c>
      <c r="Z31" s="20">
        <f t="shared" si="1"/>
        <v>9.6</v>
      </c>
      <c r="AA31" s="34"/>
      <c r="AB31" s="33"/>
      <c r="AC31" s="33"/>
      <c r="AD31" s="33"/>
      <c r="AE31" s="34"/>
      <c r="AF31" s="34"/>
      <c r="AG31" s="9"/>
      <c r="AH31" s="16"/>
      <c r="AI31" s="10">
        <v>3200</v>
      </c>
      <c r="AJ31" s="11">
        <f t="shared" si="2"/>
        <v>0</v>
      </c>
    </row>
    <row r="32" spans="1:36" ht="12.75">
      <c r="A32" s="49" t="s">
        <v>73</v>
      </c>
      <c r="B32" s="50"/>
      <c r="C32" s="34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3"/>
      <c r="O32" s="33"/>
      <c r="P32" s="33"/>
      <c r="Q32" s="34"/>
      <c r="R32" s="34"/>
      <c r="S32" s="34">
        <v>0.0209</v>
      </c>
      <c r="T32" s="34">
        <f>S32*B$5</f>
        <v>1.2957999999999998</v>
      </c>
      <c r="U32" s="34"/>
      <c r="V32" s="34"/>
      <c r="W32" s="9">
        <f>S32</f>
        <v>0.0209</v>
      </c>
      <c r="X32" s="15">
        <f t="shared" si="3"/>
        <v>1.2957999999999998</v>
      </c>
      <c r="Y32" s="10">
        <v>194.74</v>
      </c>
      <c r="Z32" s="20">
        <f t="shared" si="1"/>
        <v>252.344092</v>
      </c>
      <c r="AA32" s="34"/>
      <c r="AB32" s="33"/>
      <c r="AC32" s="33"/>
      <c r="AD32" s="33"/>
      <c r="AE32" s="34"/>
      <c r="AF32" s="34"/>
      <c r="AG32" s="9"/>
      <c r="AH32" s="16"/>
      <c r="AI32" s="10">
        <v>194.74</v>
      </c>
      <c r="AJ32" s="11">
        <f t="shared" si="2"/>
        <v>0</v>
      </c>
    </row>
    <row r="33" spans="1:36" ht="12.75">
      <c r="A33" s="49" t="s">
        <v>74</v>
      </c>
      <c r="B33" s="50"/>
      <c r="C33" s="34"/>
      <c r="D33" s="33"/>
      <c r="E33" s="34"/>
      <c r="F33" s="34"/>
      <c r="G33" s="34"/>
      <c r="H33" s="34"/>
      <c r="I33" s="34"/>
      <c r="J33" s="34"/>
      <c r="K33" s="34">
        <v>0.01</v>
      </c>
      <c r="L33" s="34">
        <f>K33*B$5</f>
        <v>0.62</v>
      </c>
      <c r="M33" s="34"/>
      <c r="N33" s="33"/>
      <c r="O33" s="33"/>
      <c r="P33" s="33"/>
      <c r="Q33" s="34"/>
      <c r="R33" s="34"/>
      <c r="S33" s="34"/>
      <c r="T33" s="34"/>
      <c r="U33" s="34"/>
      <c r="V33" s="34"/>
      <c r="W33" s="9">
        <f>K33</f>
        <v>0.01</v>
      </c>
      <c r="X33" s="15">
        <f t="shared" si="3"/>
        <v>0.62</v>
      </c>
      <c r="Y33" s="10">
        <v>156.4</v>
      </c>
      <c r="Z33" s="20">
        <f t="shared" si="1"/>
        <v>96.968</v>
      </c>
      <c r="AA33" s="34"/>
      <c r="AB33" s="33"/>
      <c r="AC33" s="33"/>
      <c r="AD33" s="33"/>
      <c r="AE33" s="34"/>
      <c r="AF33" s="34"/>
      <c r="AG33" s="9"/>
      <c r="AH33" s="16"/>
      <c r="AI33" s="10">
        <v>156.4</v>
      </c>
      <c r="AJ33" s="11">
        <f t="shared" si="2"/>
        <v>0</v>
      </c>
    </row>
    <row r="34" spans="1:36" ht="12.75">
      <c r="A34" s="30" t="s">
        <v>25</v>
      </c>
      <c r="B34" s="6"/>
      <c r="C34" s="33">
        <v>0.2</v>
      </c>
      <c r="D34" s="33"/>
      <c r="E34" s="33">
        <v>0.2</v>
      </c>
      <c r="F34" s="33"/>
      <c r="G34" s="33">
        <v>0.04</v>
      </c>
      <c r="H34" s="34"/>
      <c r="I34" s="34">
        <v>0.06</v>
      </c>
      <c r="J34" s="34"/>
      <c r="K34" s="33">
        <v>0.2</v>
      </c>
      <c r="L34" s="33"/>
      <c r="M34" s="33">
        <v>0.08</v>
      </c>
      <c r="N34" s="33"/>
      <c r="O34" s="33">
        <v>0.15</v>
      </c>
      <c r="P34" s="33"/>
      <c r="Q34" s="33">
        <v>0.2</v>
      </c>
      <c r="R34" s="33"/>
      <c r="S34" s="33">
        <v>0.1</v>
      </c>
      <c r="T34" s="34"/>
      <c r="U34" s="33">
        <v>0.2</v>
      </c>
      <c r="V34" s="33"/>
      <c r="W34" s="9"/>
      <c r="X34" s="15"/>
      <c r="Y34" s="15"/>
      <c r="Z34" s="20">
        <f>SUM(Z7:Z33)</f>
        <v>7102.572297999999</v>
      </c>
      <c r="AA34" s="9">
        <v>0.08</v>
      </c>
      <c r="AB34" s="9"/>
      <c r="AC34" s="9">
        <v>0.1</v>
      </c>
      <c r="AD34" s="9"/>
      <c r="AE34" s="9">
        <v>0.2</v>
      </c>
      <c r="AF34" s="9"/>
      <c r="AG34" s="6"/>
      <c r="AH34" s="15"/>
      <c r="AI34" s="6"/>
      <c r="AJ34" s="11">
        <f>SUM(AJ7:AJ33)</f>
        <v>296.861033</v>
      </c>
    </row>
    <row r="35" ht="12.75">
      <c r="AJ35" s="23"/>
    </row>
    <row r="36" spans="3:26" ht="12.75">
      <c r="C36" t="s">
        <v>42</v>
      </c>
      <c r="N36" t="s">
        <v>39</v>
      </c>
      <c r="Z36" t="s">
        <v>43</v>
      </c>
    </row>
  </sheetData>
  <mergeCells count="47">
    <mergeCell ref="A24:B24"/>
    <mergeCell ref="A33:B33"/>
    <mergeCell ref="A23:B23"/>
    <mergeCell ref="A13:B13"/>
    <mergeCell ref="A18:B18"/>
    <mergeCell ref="A21:B21"/>
    <mergeCell ref="A22:B22"/>
    <mergeCell ref="A14:B14"/>
    <mergeCell ref="A28:B28"/>
    <mergeCell ref="A29:B29"/>
    <mergeCell ref="A3:F3"/>
    <mergeCell ref="C5:H5"/>
    <mergeCell ref="M3:W3"/>
    <mergeCell ref="C6:D6"/>
    <mergeCell ref="E6:F6"/>
    <mergeCell ref="G6:H6"/>
    <mergeCell ref="O6:P6"/>
    <mergeCell ref="I6:J6"/>
    <mergeCell ref="S6:T6"/>
    <mergeCell ref="M6:N6"/>
    <mergeCell ref="M1:AI1"/>
    <mergeCell ref="AA4:AF4"/>
    <mergeCell ref="S5:V5"/>
    <mergeCell ref="U6:V6"/>
    <mergeCell ref="AA5:AF5"/>
    <mergeCell ref="AA6:AB6"/>
    <mergeCell ref="AE6:AF6"/>
    <mergeCell ref="AC6:AD6"/>
    <mergeCell ref="C2:O2"/>
    <mergeCell ref="Q6:R6"/>
    <mergeCell ref="A16:B16"/>
    <mergeCell ref="A11:B11"/>
    <mergeCell ref="A12:B12"/>
    <mergeCell ref="K6:L6"/>
    <mergeCell ref="A8:B8"/>
    <mergeCell ref="A9:B9"/>
    <mergeCell ref="A7:B7"/>
    <mergeCell ref="A30:B30"/>
    <mergeCell ref="A32:B32"/>
    <mergeCell ref="A31:B31"/>
    <mergeCell ref="I5:R5"/>
    <mergeCell ref="A25:B25"/>
    <mergeCell ref="A26:B26"/>
    <mergeCell ref="A27:B27"/>
    <mergeCell ref="A15:B15"/>
    <mergeCell ref="A19:B19"/>
    <mergeCell ref="A20:B20"/>
  </mergeCells>
  <printOptions/>
  <pageMargins left="0.17" right="0.18" top="0.18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D27" sqref="D27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16" width="3.75390625" style="0" customWidth="1"/>
    <col min="17" max="22" width="4.75390625" style="0" customWidth="1"/>
    <col min="23" max="23" width="5.375" style="0" customWidth="1"/>
    <col min="24" max="24" width="4.75390625" style="0" customWidth="1"/>
    <col min="26" max="26" width="10.875" style="0" bestFit="1" customWidth="1"/>
  </cols>
  <sheetData>
    <row r="1" spans="1:25" ht="12.75">
      <c r="A1" t="s">
        <v>0</v>
      </c>
      <c r="M1" s="59" t="s">
        <v>4</v>
      </c>
      <c r="N1" s="59"/>
      <c r="O1" s="59"/>
      <c r="P1" s="59"/>
      <c r="Q1" s="59"/>
      <c r="R1" s="59"/>
      <c r="S1" s="59"/>
      <c r="T1" s="59"/>
      <c r="U1" s="59"/>
      <c r="V1" s="59"/>
      <c r="W1" s="60"/>
      <c r="X1" s="60"/>
      <c r="Y1" s="60"/>
    </row>
    <row r="2" spans="1:10" ht="18.75">
      <c r="A2" s="1" t="s">
        <v>1</v>
      </c>
      <c r="B2" s="2" t="s">
        <v>2</v>
      </c>
      <c r="C2" s="68" t="s">
        <v>3</v>
      </c>
      <c r="D2" s="68"/>
      <c r="E2" s="68"/>
      <c r="F2" s="68"/>
      <c r="G2" s="68"/>
      <c r="H2" s="68"/>
      <c r="I2" s="27"/>
      <c r="J2" s="27"/>
    </row>
    <row r="3" spans="1:23" ht="12.75">
      <c r="A3" s="60" t="s">
        <v>26</v>
      </c>
      <c r="B3" s="60"/>
      <c r="C3" s="60"/>
      <c r="D3" s="60"/>
      <c r="E3" s="60"/>
      <c r="F3" s="60"/>
      <c r="M3" s="71" t="s">
        <v>5</v>
      </c>
      <c r="N3" s="71"/>
      <c r="O3" s="71"/>
      <c r="P3" s="71"/>
      <c r="Q3" s="71"/>
      <c r="R3" s="71"/>
      <c r="S3" s="71"/>
      <c r="T3" s="71"/>
      <c r="U3" s="71"/>
      <c r="V3" s="71"/>
      <c r="W3" s="60"/>
    </row>
    <row r="4" spans="1:26" ht="17.25">
      <c r="A4" s="3" t="s">
        <v>6</v>
      </c>
      <c r="B4" s="38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>
      <c r="A5" s="3" t="s">
        <v>6</v>
      </c>
      <c r="B5" s="42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12"/>
      <c r="C6" s="69" t="s">
        <v>9</v>
      </c>
      <c r="D6" s="69"/>
      <c r="E6" s="70"/>
      <c r="F6" s="70"/>
      <c r="G6" s="70"/>
      <c r="H6" s="70"/>
      <c r="I6" s="51" t="s">
        <v>38</v>
      </c>
      <c r="J6" s="52"/>
      <c r="K6" s="52"/>
      <c r="L6" s="52"/>
      <c r="M6" s="52"/>
      <c r="N6" s="52"/>
      <c r="O6" s="52"/>
      <c r="P6" s="52"/>
      <c r="Q6" s="52"/>
      <c r="R6" s="53"/>
      <c r="S6" s="62" t="s">
        <v>10</v>
      </c>
      <c r="T6" s="63"/>
      <c r="U6" s="64"/>
      <c r="V6" s="64"/>
      <c r="W6" s="5" t="s">
        <v>27</v>
      </c>
      <c r="X6" s="7" t="s">
        <v>11</v>
      </c>
      <c r="Y6" s="18" t="s">
        <v>12</v>
      </c>
      <c r="Z6" s="7" t="s">
        <v>13</v>
      </c>
    </row>
    <row r="7" spans="1:26" ht="33" customHeight="1">
      <c r="A7" s="6" t="s">
        <v>7</v>
      </c>
      <c r="B7" s="38"/>
      <c r="C7" s="65" t="s">
        <v>55</v>
      </c>
      <c r="D7" s="58"/>
      <c r="E7" s="66" t="s">
        <v>75</v>
      </c>
      <c r="F7" s="67"/>
      <c r="G7" s="65" t="s">
        <v>48</v>
      </c>
      <c r="H7" s="57"/>
      <c r="I7" s="55" t="s">
        <v>56</v>
      </c>
      <c r="J7" s="56"/>
      <c r="K7" s="57" t="s">
        <v>57</v>
      </c>
      <c r="L7" s="58"/>
      <c r="M7" s="66" t="s">
        <v>58</v>
      </c>
      <c r="N7" s="67"/>
      <c r="O7" s="66" t="s">
        <v>59</v>
      </c>
      <c r="P7" s="67"/>
      <c r="Q7" s="65" t="s">
        <v>52</v>
      </c>
      <c r="R7" s="58"/>
      <c r="S7" s="65" t="s">
        <v>60</v>
      </c>
      <c r="T7" s="58"/>
      <c r="U7" s="65" t="s">
        <v>61</v>
      </c>
      <c r="V7" s="58"/>
      <c r="W7" s="5"/>
      <c r="X7" s="7"/>
      <c r="Y7" s="18"/>
      <c r="Z7" s="7"/>
    </row>
    <row r="8" spans="1:26" ht="12.75">
      <c r="A8" s="74" t="s">
        <v>46</v>
      </c>
      <c r="B8" s="74"/>
      <c r="C8" s="33">
        <v>0.15</v>
      </c>
      <c r="D8" s="33">
        <f>C8*B$5</f>
        <v>2.25</v>
      </c>
      <c r="E8" s="33"/>
      <c r="F8" s="34"/>
      <c r="G8" s="34"/>
      <c r="H8" s="34"/>
      <c r="I8" s="34"/>
      <c r="J8" s="35"/>
      <c r="K8" s="34"/>
      <c r="L8" s="34"/>
      <c r="M8" s="33"/>
      <c r="N8" s="33"/>
      <c r="O8" s="33">
        <v>0.1</v>
      </c>
      <c r="P8" s="33">
        <f>O8*B$5</f>
        <v>1.5</v>
      </c>
      <c r="Q8" s="34"/>
      <c r="R8" s="34"/>
      <c r="S8" s="34"/>
      <c r="T8" s="34"/>
      <c r="U8" s="33">
        <v>0.05</v>
      </c>
      <c r="V8" s="34">
        <f>U8*B$5</f>
        <v>0.75</v>
      </c>
      <c r="W8" s="9">
        <f>C8+E8+M8+O8+U8</f>
        <v>0.3</v>
      </c>
      <c r="X8" s="15">
        <f>W8*B$5</f>
        <v>4.5</v>
      </c>
      <c r="Y8" s="10">
        <v>29.4</v>
      </c>
      <c r="Z8" s="20">
        <f aca="true" t="shared" si="0" ref="Z8:Z32">Y8*X8</f>
        <v>132.29999999999998</v>
      </c>
    </row>
    <row r="9" spans="1:26" ht="12.75">
      <c r="A9" s="73" t="s">
        <v>14</v>
      </c>
      <c r="B9" s="73"/>
      <c r="C9" s="34"/>
      <c r="D9" s="33"/>
      <c r="E9" s="34"/>
      <c r="F9" s="34"/>
      <c r="G9" s="34"/>
      <c r="H9" s="34"/>
      <c r="I9" s="34"/>
      <c r="J9" s="34"/>
      <c r="K9" s="34">
        <v>0.005</v>
      </c>
      <c r="L9" s="34">
        <f>K9*B$5</f>
        <v>0.075</v>
      </c>
      <c r="M9" s="34"/>
      <c r="N9" s="33"/>
      <c r="O9" s="33"/>
      <c r="P9" s="33"/>
      <c r="Q9" s="34"/>
      <c r="R9" s="34"/>
      <c r="S9" s="34"/>
      <c r="T9" s="34"/>
      <c r="U9" s="34"/>
      <c r="V9" s="34"/>
      <c r="W9" s="9">
        <f>K9+S9</f>
        <v>0.005</v>
      </c>
      <c r="X9" s="15">
        <f aca="true" t="shared" si="1" ref="X9:X31">W9*B$5</f>
        <v>0.075</v>
      </c>
      <c r="Y9" s="10">
        <v>70.53</v>
      </c>
      <c r="Z9" s="20">
        <f t="shared" si="0"/>
        <v>5.28975</v>
      </c>
    </row>
    <row r="10" spans="1:26" ht="12.75">
      <c r="A10" s="73" t="s">
        <v>15</v>
      </c>
      <c r="B10" s="73"/>
      <c r="C10" s="34">
        <v>0.005</v>
      </c>
      <c r="D10" s="33">
        <f>C10*B$5</f>
        <v>0.075</v>
      </c>
      <c r="E10" s="34"/>
      <c r="F10" s="34"/>
      <c r="G10" s="34"/>
      <c r="H10" s="34"/>
      <c r="I10" s="34"/>
      <c r="J10" s="34"/>
      <c r="K10" s="34"/>
      <c r="L10" s="34"/>
      <c r="M10" s="34"/>
      <c r="N10" s="33"/>
      <c r="O10" s="33">
        <v>0.005</v>
      </c>
      <c r="P10" s="33">
        <f>O10*B$5</f>
        <v>0.075</v>
      </c>
      <c r="Q10" s="34"/>
      <c r="R10" s="34"/>
      <c r="S10" s="34">
        <v>0.005</v>
      </c>
      <c r="T10" s="34">
        <f>S10*B$5</f>
        <v>0.075</v>
      </c>
      <c r="U10" s="34"/>
      <c r="V10" s="34"/>
      <c r="W10" s="9">
        <f>C10+I10+M10+O10+S10</f>
        <v>0.015</v>
      </c>
      <c r="X10" s="15">
        <f t="shared" si="1"/>
        <v>0.22499999999999998</v>
      </c>
      <c r="Y10" s="10">
        <v>291.67</v>
      </c>
      <c r="Z10" s="20">
        <f t="shared" si="0"/>
        <v>65.62575</v>
      </c>
    </row>
    <row r="11" spans="1:26" ht="12.75">
      <c r="A11" s="6" t="s">
        <v>16</v>
      </c>
      <c r="B11" s="6"/>
      <c r="C11" s="34">
        <v>0.005</v>
      </c>
      <c r="D11" s="33">
        <f>C11*B$5</f>
        <v>0.075</v>
      </c>
      <c r="E11" s="34">
        <v>0.015</v>
      </c>
      <c r="F11" s="34">
        <f>E11*B$5</f>
        <v>0.22499999999999998</v>
      </c>
      <c r="G11" s="34"/>
      <c r="H11" s="34"/>
      <c r="I11" s="34"/>
      <c r="J11" s="34"/>
      <c r="K11" s="34"/>
      <c r="L11" s="34"/>
      <c r="M11" s="34"/>
      <c r="N11" s="33"/>
      <c r="O11" s="33"/>
      <c r="P11" s="33"/>
      <c r="Q11" s="34">
        <v>0.015</v>
      </c>
      <c r="R11" s="34">
        <f>Q11*B$5</f>
        <v>0.22499999999999998</v>
      </c>
      <c r="S11" s="34">
        <v>0.007</v>
      </c>
      <c r="T11" s="34">
        <f>S11*B$5</f>
        <v>0.105</v>
      </c>
      <c r="U11" s="34">
        <v>0.015</v>
      </c>
      <c r="V11" s="34">
        <f>U11*B$5</f>
        <v>0.22499999999999998</v>
      </c>
      <c r="W11" s="9">
        <f>C11+E11+Q11+S11+U11</f>
        <v>0.057</v>
      </c>
      <c r="X11" s="15">
        <f t="shared" si="1"/>
        <v>0.855</v>
      </c>
      <c r="Y11" s="10">
        <v>32.5</v>
      </c>
      <c r="Z11" s="20">
        <f t="shared" si="0"/>
        <v>27.787499999999998</v>
      </c>
    </row>
    <row r="12" spans="1:26" ht="12.75">
      <c r="A12" s="74" t="s">
        <v>17</v>
      </c>
      <c r="B12" s="74"/>
      <c r="C12" s="34"/>
      <c r="D12" s="33"/>
      <c r="E12" s="34">
        <v>0.002</v>
      </c>
      <c r="F12" s="34">
        <f>E12*B$5</f>
        <v>0.03</v>
      </c>
      <c r="G12" s="34"/>
      <c r="H12" s="34"/>
      <c r="I12" s="34"/>
      <c r="J12" s="34"/>
      <c r="K12" s="34"/>
      <c r="L12" s="34"/>
      <c r="M12" s="34"/>
      <c r="N12" s="33"/>
      <c r="O12" s="33"/>
      <c r="P12" s="33"/>
      <c r="Q12" s="34"/>
      <c r="R12" s="34"/>
      <c r="S12" s="34"/>
      <c r="T12" s="34"/>
      <c r="U12" s="34">
        <v>0.002</v>
      </c>
      <c r="V12" s="34">
        <f>U12*B$5</f>
        <v>0.03</v>
      </c>
      <c r="W12" s="9">
        <f>E12+U12</f>
        <v>0.004</v>
      </c>
      <c r="X12" s="15">
        <f t="shared" si="1"/>
        <v>0.06</v>
      </c>
      <c r="Y12" s="10">
        <v>398.2</v>
      </c>
      <c r="Z12" s="20">
        <f t="shared" si="0"/>
        <v>23.892</v>
      </c>
    </row>
    <row r="13" spans="1:26" ht="12.75">
      <c r="A13" s="74" t="s">
        <v>18</v>
      </c>
      <c r="B13" s="74"/>
      <c r="C13" s="34"/>
      <c r="D13" s="33"/>
      <c r="E13" s="34"/>
      <c r="F13" s="34"/>
      <c r="G13" s="33">
        <v>0.03</v>
      </c>
      <c r="H13" s="34">
        <f>G13*B$5</f>
        <v>0.44999999999999996</v>
      </c>
      <c r="I13" s="34"/>
      <c r="J13" s="34"/>
      <c r="K13" s="34"/>
      <c r="L13" s="34"/>
      <c r="M13" s="34">
        <v>0.01</v>
      </c>
      <c r="N13" s="33">
        <f>M13*B$5</f>
        <v>0.15</v>
      </c>
      <c r="O13" s="33"/>
      <c r="P13" s="33"/>
      <c r="Q13" s="33">
        <v>0.06</v>
      </c>
      <c r="R13" s="34">
        <f>Q13*B$5</f>
        <v>0.8999999999999999</v>
      </c>
      <c r="S13" s="34"/>
      <c r="T13" s="34"/>
      <c r="U13" s="34"/>
      <c r="V13" s="34"/>
      <c r="W13" s="9">
        <f>G13+M13+Q13</f>
        <v>0.1</v>
      </c>
      <c r="X13" s="15">
        <f t="shared" si="1"/>
        <v>1.5</v>
      </c>
      <c r="Y13" s="10">
        <v>32.64</v>
      </c>
      <c r="Z13" s="20">
        <f t="shared" si="0"/>
        <v>48.96</v>
      </c>
    </row>
    <row r="14" spans="1:26" ht="12.75">
      <c r="A14" s="73" t="s">
        <v>62</v>
      </c>
      <c r="B14" s="73"/>
      <c r="C14" s="34">
        <v>0.02</v>
      </c>
      <c r="D14" s="33">
        <f>C14*B$5</f>
        <v>0.3</v>
      </c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3"/>
      <c r="P14" s="33"/>
      <c r="Q14" s="34"/>
      <c r="R14" s="34"/>
      <c r="S14" s="34"/>
      <c r="T14" s="34"/>
      <c r="U14" s="34"/>
      <c r="V14" s="34"/>
      <c r="W14" s="9">
        <f>C14</f>
        <v>0.02</v>
      </c>
      <c r="X14" s="15">
        <f t="shared" si="1"/>
        <v>0.3</v>
      </c>
      <c r="Y14" s="10">
        <v>36.8</v>
      </c>
      <c r="Z14" s="20">
        <f t="shared" si="0"/>
        <v>11.04</v>
      </c>
    </row>
    <row r="15" spans="1:26" ht="12.75">
      <c r="A15" s="73" t="s">
        <v>63</v>
      </c>
      <c r="B15" s="44"/>
      <c r="C15" s="34">
        <v>0.02</v>
      </c>
      <c r="D15" s="33">
        <f>C15*B$5</f>
        <v>0.3</v>
      </c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/>
      <c r="P15" s="33"/>
      <c r="Q15" s="34"/>
      <c r="R15" s="34"/>
      <c r="S15" s="34"/>
      <c r="T15" s="34"/>
      <c r="U15" s="34"/>
      <c r="V15" s="34"/>
      <c r="W15" s="9">
        <f>C15</f>
        <v>0.02</v>
      </c>
      <c r="X15" s="15">
        <f t="shared" si="1"/>
        <v>0.3</v>
      </c>
      <c r="Y15" s="10">
        <v>21</v>
      </c>
      <c r="Z15" s="20">
        <f t="shared" si="0"/>
        <v>6.3</v>
      </c>
    </row>
    <row r="16" spans="1:26" ht="12.75">
      <c r="A16" s="74" t="s">
        <v>50</v>
      </c>
      <c r="B16" s="74"/>
      <c r="C16" s="34"/>
      <c r="D16" s="33"/>
      <c r="E16" s="34"/>
      <c r="F16" s="34"/>
      <c r="G16" s="34">
        <v>0.01</v>
      </c>
      <c r="H16" s="34">
        <f>G16*B$5</f>
        <v>0.15</v>
      </c>
      <c r="I16" s="34"/>
      <c r="J16" s="34"/>
      <c r="K16" s="34"/>
      <c r="L16" s="34"/>
      <c r="M16" s="34"/>
      <c r="N16" s="33"/>
      <c r="O16" s="33"/>
      <c r="P16" s="33"/>
      <c r="Q16" s="34"/>
      <c r="R16" s="34"/>
      <c r="S16" s="34"/>
      <c r="T16" s="34"/>
      <c r="U16" s="34"/>
      <c r="V16" s="34"/>
      <c r="W16" s="9">
        <f>G16</f>
        <v>0.01</v>
      </c>
      <c r="X16" s="15">
        <f t="shared" si="1"/>
        <v>0.15</v>
      </c>
      <c r="Y16" s="10">
        <v>398</v>
      </c>
      <c r="Z16" s="20">
        <f t="shared" si="0"/>
        <v>59.699999999999996</v>
      </c>
    </row>
    <row r="17" spans="1:26" ht="12.75">
      <c r="A17" s="73" t="s">
        <v>20</v>
      </c>
      <c r="B17" s="73"/>
      <c r="C17" s="34"/>
      <c r="D17" s="33"/>
      <c r="E17" s="34"/>
      <c r="F17" s="34"/>
      <c r="G17" s="34"/>
      <c r="H17" s="34"/>
      <c r="I17" s="34"/>
      <c r="J17" s="34"/>
      <c r="K17" s="33">
        <v>0.15</v>
      </c>
      <c r="L17" s="34">
        <f>K17*B$5</f>
        <v>2.25</v>
      </c>
      <c r="M17" s="33"/>
      <c r="N17" s="33"/>
      <c r="O17" s="33">
        <v>0.25</v>
      </c>
      <c r="P17" s="33">
        <f>O17*B$5</f>
        <v>3.75</v>
      </c>
      <c r="Q17" s="34"/>
      <c r="R17" s="34"/>
      <c r="S17" s="34"/>
      <c r="T17" s="34"/>
      <c r="U17" s="34"/>
      <c r="V17" s="34"/>
      <c r="W17" s="9">
        <f>K17+O17</f>
        <v>0.4</v>
      </c>
      <c r="X17" s="15">
        <f t="shared" si="1"/>
        <v>6</v>
      </c>
      <c r="Y17" s="10">
        <v>15</v>
      </c>
      <c r="Z17" s="20">
        <f t="shared" si="0"/>
        <v>90</v>
      </c>
    </row>
    <row r="18" spans="1:26" ht="12.75">
      <c r="A18" s="6" t="s">
        <v>21</v>
      </c>
      <c r="B18" s="6"/>
      <c r="C18" s="34"/>
      <c r="D18" s="33"/>
      <c r="E18" s="34"/>
      <c r="F18" s="34"/>
      <c r="G18" s="34"/>
      <c r="H18" s="34"/>
      <c r="I18" s="33"/>
      <c r="J18" s="34"/>
      <c r="K18" s="33">
        <v>0.02</v>
      </c>
      <c r="L18" s="34">
        <f>K18*B$5</f>
        <v>0.3</v>
      </c>
      <c r="M18" s="33"/>
      <c r="N18" s="33"/>
      <c r="O18" s="33">
        <v>0.05</v>
      </c>
      <c r="P18" s="33">
        <f>O18*B$5</f>
        <v>0.75</v>
      </c>
      <c r="Q18" s="34"/>
      <c r="R18" s="34"/>
      <c r="S18" s="34"/>
      <c r="T18" s="34"/>
      <c r="U18" s="34"/>
      <c r="V18" s="34"/>
      <c r="W18" s="9">
        <f>K18+M18+O18</f>
        <v>0.07</v>
      </c>
      <c r="X18" s="15">
        <f t="shared" si="1"/>
        <v>1.05</v>
      </c>
      <c r="Y18" s="10">
        <v>18</v>
      </c>
      <c r="Z18" s="20">
        <f t="shared" si="0"/>
        <v>18.900000000000002</v>
      </c>
    </row>
    <row r="19" spans="1:26" ht="12.75">
      <c r="A19" s="73" t="s">
        <v>24</v>
      </c>
      <c r="B19" s="73"/>
      <c r="C19" s="34"/>
      <c r="D19" s="33"/>
      <c r="E19" s="34"/>
      <c r="F19" s="34"/>
      <c r="G19" s="34"/>
      <c r="H19" s="34"/>
      <c r="I19" s="34"/>
      <c r="J19" s="34"/>
      <c r="K19" s="33">
        <v>0.063</v>
      </c>
      <c r="L19" s="34">
        <f>K19*B$5</f>
        <v>0.9450000000000001</v>
      </c>
      <c r="M19" s="33"/>
      <c r="N19" s="33"/>
      <c r="O19" s="33"/>
      <c r="P19" s="33"/>
      <c r="Q19" s="34"/>
      <c r="R19" s="34"/>
      <c r="S19" s="34"/>
      <c r="T19" s="34"/>
      <c r="U19" s="34"/>
      <c r="V19" s="34"/>
      <c r="W19" s="9">
        <f>K19</f>
        <v>0.063</v>
      </c>
      <c r="X19" s="15">
        <f t="shared" si="1"/>
        <v>0.9450000000000001</v>
      </c>
      <c r="Y19" s="10">
        <v>15</v>
      </c>
      <c r="Z19" s="20">
        <f t="shared" si="0"/>
        <v>14.175</v>
      </c>
    </row>
    <row r="20" spans="1:26" ht="12.75">
      <c r="A20" s="74" t="s">
        <v>22</v>
      </c>
      <c r="B20" s="74"/>
      <c r="C20" s="34"/>
      <c r="D20" s="33"/>
      <c r="E20" s="34"/>
      <c r="F20" s="34"/>
      <c r="G20" s="34"/>
      <c r="H20" s="34"/>
      <c r="I20" s="34"/>
      <c r="J20" s="34"/>
      <c r="K20" s="33">
        <v>0.01</v>
      </c>
      <c r="L20" s="34">
        <f>K20*B$5</f>
        <v>0.15</v>
      </c>
      <c r="M20" s="33">
        <v>0.015</v>
      </c>
      <c r="N20" s="33">
        <f>M20*B$5</f>
        <v>0.22499999999999998</v>
      </c>
      <c r="O20" s="33"/>
      <c r="P20" s="33"/>
      <c r="Q20" s="34"/>
      <c r="R20" s="34"/>
      <c r="S20" s="34"/>
      <c r="T20" s="34"/>
      <c r="U20" s="34"/>
      <c r="V20" s="34"/>
      <c r="W20" s="9">
        <f>K20+M20</f>
        <v>0.025</v>
      </c>
      <c r="X20" s="15">
        <f t="shared" si="1"/>
        <v>0.375</v>
      </c>
      <c r="Y20" s="10">
        <v>14.72</v>
      </c>
      <c r="Z20" s="20">
        <f t="shared" si="0"/>
        <v>5.5200000000000005</v>
      </c>
    </row>
    <row r="21" spans="1:26" ht="12.75">
      <c r="A21" s="74" t="s">
        <v>23</v>
      </c>
      <c r="B21" s="74"/>
      <c r="C21" s="34">
        <v>0.002</v>
      </c>
      <c r="D21" s="33">
        <f>C21*B$5</f>
        <v>0.03</v>
      </c>
      <c r="E21" s="34"/>
      <c r="F21" s="34"/>
      <c r="G21" s="34"/>
      <c r="H21" s="34"/>
      <c r="I21" s="34"/>
      <c r="J21" s="34"/>
      <c r="K21" s="34">
        <v>0.002</v>
      </c>
      <c r="L21" s="34">
        <f>K21*B$5</f>
        <v>0.03</v>
      </c>
      <c r="M21" s="34">
        <v>0.002</v>
      </c>
      <c r="N21" s="33">
        <f>M21*B$5</f>
        <v>0.03</v>
      </c>
      <c r="O21" s="33">
        <v>0.002</v>
      </c>
      <c r="P21" s="33">
        <f>O21*B$5</f>
        <v>0.03</v>
      </c>
      <c r="Q21" s="34"/>
      <c r="R21" s="34"/>
      <c r="S21" s="34"/>
      <c r="T21" s="34"/>
      <c r="U21" s="34"/>
      <c r="V21" s="34"/>
      <c r="W21" s="9">
        <f>C21+K21+M21+O21+S21</f>
        <v>0.008</v>
      </c>
      <c r="X21" s="15">
        <f t="shared" si="1"/>
        <v>0.12</v>
      </c>
      <c r="Y21" s="10">
        <v>9</v>
      </c>
      <c r="Z21" s="20">
        <f t="shared" si="0"/>
        <v>1.08</v>
      </c>
    </row>
    <row r="22" spans="1:26" ht="12.75">
      <c r="A22" s="74" t="s">
        <v>65</v>
      </c>
      <c r="B22" s="74"/>
      <c r="C22" s="34"/>
      <c r="D22" s="33"/>
      <c r="E22" s="34"/>
      <c r="F22" s="34"/>
      <c r="G22" s="34"/>
      <c r="H22" s="34"/>
      <c r="I22" s="34"/>
      <c r="J22" s="34"/>
      <c r="K22" s="34"/>
      <c r="L22" s="34"/>
      <c r="M22" s="33"/>
      <c r="N22" s="33"/>
      <c r="O22" s="33"/>
      <c r="P22" s="33"/>
      <c r="Q22" s="34">
        <v>0.01</v>
      </c>
      <c r="R22" s="34">
        <f>Q22*B$5</f>
        <v>0.15</v>
      </c>
      <c r="S22" s="34"/>
      <c r="T22" s="34"/>
      <c r="U22" s="34"/>
      <c r="V22" s="34"/>
      <c r="W22" s="9">
        <f>Q22</f>
        <v>0.01</v>
      </c>
      <c r="X22" s="15">
        <f t="shared" si="1"/>
        <v>0.15</v>
      </c>
      <c r="Y22" s="10">
        <v>50.6</v>
      </c>
      <c r="Z22" s="20">
        <f t="shared" si="0"/>
        <v>7.59</v>
      </c>
    </row>
    <row r="23" spans="1:26" ht="12.75">
      <c r="A23" s="74" t="s">
        <v>67</v>
      </c>
      <c r="B23" s="74"/>
      <c r="C23" s="34"/>
      <c r="D23" s="33"/>
      <c r="E23" s="34"/>
      <c r="F23" s="34"/>
      <c r="G23" s="34"/>
      <c r="H23" s="34"/>
      <c r="I23" s="34"/>
      <c r="J23" s="34"/>
      <c r="K23" s="34"/>
      <c r="L23" s="34"/>
      <c r="M23" s="33">
        <v>0.09</v>
      </c>
      <c r="N23" s="33">
        <f>M23*B$5</f>
        <v>1.3499999999999999</v>
      </c>
      <c r="O23" s="33"/>
      <c r="P23" s="33"/>
      <c r="Q23" s="34"/>
      <c r="R23" s="34"/>
      <c r="S23" s="34"/>
      <c r="T23" s="34"/>
      <c r="U23" s="34"/>
      <c r="V23" s="34"/>
      <c r="W23" s="9">
        <f>M23</f>
        <v>0.09</v>
      </c>
      <c r="X23" s="15">
        <f t="shared" si="1"/>
        <v>1.3499999999999999</v>
      </c>
      <c r="Y23" s="10">
        <v>251.57</v>
      </c>
      <c r="Z23" s="20">
        <f t="shared" si="0"/>
        <v>339.61949999999996</v>
      </c>
    </row>
    <row r="24" spans="1:26" ht="12.75">
      <c r="A24" s="74" t="s">
        <v>76</v>
      </c>
      <c r="B24" s="74"/>
      <c r="C24" s="34">
        <v>0.0285</v>
      </c>
      <c r="D24" s="33">
        <f>C24*B$5</f>
        <v>0.4275</v>
      </c>
      <c r="E24" s="34"/>
      <c r="F24" s="34"/>
      <c r="G24" s="34"/>
      <c r="H24" s="34"/>
      <c r="I24" s="34"/>
      <c r="J24" s="34"/>
      <c r="K24" s="33"/>
      <c r="L24" s="34"/>
      <c r="M24" s="34"/>
      <c r="N24" s="33"/>
      <c r="O24" s="33"/>
      <c r="P24" s="33"/>
      <c r="Q24" s="34"/>
      <c r="R24" s="34"/>
      <c r="S24" s="34"/>
      <c r="T24" s="34"/>
      <c r="U24" s="34"/>
      <c r="V24" s="34"/>
      <c r="W24" s="9">
        <v>0.0285</v>
      </c>
      <c r="X24" s="15">
        <f t="shared" si="1"/>
        <v>0.4275</v>
      </c>
      <c r="Y24" s="10">
        <v>157.5</v>
      </c>
      <c r="Z24" s="20">
        <f t="shared" si="0"/>
        <v>67.33125</v>
      </c>
    </row>
    <row r="25" spans="1:26" ht="12.75">
      <c r="A25" s="74" t="s">
        <v>51</v>
      </c>
      <c r="B25" s="74"/>
      <c r="C25" s="34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3"/>
      <c r="O25" s="33"/>
      <c r="P25" s="33"/>
      <c r="Q25" s="34"/>
      <c r="R25" s="34"/>
      <c r="S25" s="34">
        <v>0.5</v>
      </c>
      <c r="T25" s="34">
        <f>S25*B$5</f>
        <v>7.5</v>
      </c>
      <c r="U25" s="34"/>
      <c r="V25" s="34"/>
      <c r="W25" s="9">
        <f>I25+S25</f>
        <v>0.5</v>
      </c>
      <c r="X25" s="15">
        <f t="shared" si="1"/>
        <v>7.5</v>
      </c>
      <c r="Y25" s="10">
        <v>5</v>
      </c>
      <c r="Z25" s="20">
        <f t="shared" si="0"/>
        <v>37.5</v>
      </c>
    </row>
    <row r="26" spans="1:26" ht="12.75">
      <c r="A26" s="74" t="s">
        <v>64</v>
      </c>
      <c r="B26" s="45"/>
      <c r="C26" s="34"/>
      <c r="D26" s="33"/>
      <c r="E26" s="34"/>
      <c r="F26" s="34"/>
      <c r="G26" s="34"/>
      <c r="H26" s="34"/>
      <c r="I26" s="34"/>
      <c r="J26" s="34"/>
      <c r="K26" s="34">
        <v>0.04</v>
      </c>
      <c r="L26" s="34">
        <f>K26*B$5</f>
        <v>0.6</v>
      </c>
      <c r="M26" s="34"/>
      <c r="N26" s="33"/>
      <c r="O26" s="33"/>
      <c r="P26" s="33"/>
      <c r="Q26" s="34"/>
      <c r="R26" s="34"/>
      <c r="S26" s="34"/>
      <c r="T26" s="34"/>
      <c r="U26" s="34"/>
      <c r="V26" s="34"/>
      <c r="W26" s="9">
        <f>K26</f>
        <v>0.04</v>
      </c>
      <c r="X26" s="15">
        <f t="shared" si="1"/>
        <v>0.6</v>
      </c>
      <c r="Y26" s="10">
        <v>112.89</v>
      </c>
      <c r="Z26" s="20">
        <f t="shared" si="0"/>
        <v>67.734</v>
      </c>
    </row>
    <row r="27" spans="1:26" ht="12.75">
      <c r="A27" s="74" t="s">
        <v>19</v>
      </c>
      <c r="B27" s="45"/>
      <c r="C27" s="34">
        <v>0.13</v>
      </c>
      <c r="D27" s="33">
        <f>C27*B$5</f>
        <v>1.9500000000000002</v>
      </c>
      <c r="E27" s="34"/>
      <c r="F27" s="34"/>
      <c r="G27" s="34"/>
      <c r="H27" s="34"/>
      <c r="I27" s="34"/>
      <c r="J27" s="34"/>
      <c r="K27" s="34"/>
      <c r="L27" s="34"/>
      <c r="M27" s="34"/>
      <c r="N27" s="33"/>
      <c r="O27" s="33"/>
      <c r="P27" s="33"/>
      <c r="Q27" s="34"/>
      <c r="R27" s="34"/>
      <c r="S27" s="34"/>
      <c r="T27" s="34"/>
      <c r="U27" s="34"/>
      <c r="V27" s="34"/>
      <c r="W27" s="9">
        <v>0.13</v>
      </c>
      <c r="X27" s="15">
        <f t="shared" si="1"/>
        <v>1.9500000000000002</v>
      </c>
      <c r="Y27" s="10">
        <v>54</v>
      </c>
      <c r="Z27" s="20">
        <f t="shared" si="0"/>
        <v>105.30000000000001</v>
      </c>
    </row>
    <row r="28" spans="1:26" ht="12.75">
      <c r="A28" s="74" t="s">
        <v>66</v>
      </c>
      <c r="B28" s="45"/>
      <c r="C28" s="34"/>
      <c r="D28" s="33"/>
      <c r="E28" s="34"/>
      <c r="F28" s="34"/>
      <c r="G28" s="34"/>
      <c r="H28" s="34"/>
      <c r="I28" s="34">
        <v>0.03</v>
      </c>
      <c r="J28" s="34">
        <f>I28*B$5</f>
        <v>0.44999999999999996</v>
      </c>
      <c r="K28" s="34"/>
      <c r="L28" s="34"/>
      <c r="M28" s="34"/>
      <c r="N28" s="33"/>
      <c r="O28" s="33"/>
      <c r="P28" s="33"/>
      <c r="Q28" s="34"/>
      <c r="R28" s="34"/>
      <c r="S28" s="34"/>
      <c r="T28" s="34"/>
      <c r="U28" s="34"/>
      <c r="V28" s="34"/>
      <c r="W28" s="9">
        <f>I28</f>
        <v>0.03</v>
      </c>
      <c r="X28" s="15">
        <f t="shared" si="1"/>
        <v>0.44999999999999996</v>
      </c>
      <c r="Y28" s="10">
        <v>142.2</v>
      </c>
      <c r="Z28" s="20">
        <f t="shared" si="0"/>
        <v>63.98999999999999</v>
      </c>
    </row>
    <row r="29" spans="1:26" ht="12.75">
      <c r="A29" s="74" t="s">
        <v>68</v>
      </c>
      <c r="B29" s="45"/>
      <c r="C29" s="34"/>
      <c r="D29" s="33"/>
      <c r="E29" s="34"/>
      <c r="F29" s="34"/>
      <c r="G29" s="34"/>
      <c r="H29" s="34"/>
      <c r="I29" s="34"/>
      <c r="J29" s="34"/>
      <c r="K29" s="34"/>
      <c r="L29" s="34"/>
      <c r="M29" s="34">
        <v>0.005</v>
      </c>
      <c r="N29" s="33">
        <f>M29*B$5</f>
        <v>0.075</v>
      </c>
      <c r="O29" s="33"/>
      <c r="P29" s="33"/>
      <c r="Q29" s="34"/>
      <c r="R29" s="34"/>
      <c r="S29" s="34"/>
      <c r="T29" s="34"/>
      <c r="U29" s="34"/>
      <c r="V29" s="34"/>
      <c r="W29" s="9">
        <f>M29</f>
        <v>0.005</v>
      </c>
      <c r="X29" s="15">
        <f t="shared" si="1"/>
        <v>0.075</v>
      </c>
      <c r="Y29" s="10">
        <v>21.84</v>
      </c>
      <c r="Z29" s="20">
        <f t="shared" si="0"/>
        <v>1.638</v>
      </c>
    </row>
    <row r="30" spans="1:26" ht="12.75">
      <c r="A30" s="74" t="s">
        <v>69</v>
      </c>
      <c r="B30" s="45"/>
      <c r="C30" s="34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3"/>
      <c r="O30" s="33"/>
      <c r="P30" s="33"/>
      <c r="Q30" s="34"/>
      <c r="R30" s="34"/>
      <c r="S30" s="34">
        <v>0.1</v>
      </c>
      <c r="T30" s="34">
        <f>S30*B$5</f>
        <v>1.5</v>
      </c>
      <c r="U30" s="34"/>
      <c r="V30" s="34"/>
      <c r="W30" s="9">
        <f>S30</f>
        <v>0.1</v>
      </c>
      <c r="X30" s="15">
        <f t="shared" si="1"/>
        <v>1.5</v>
      </c>
      <c r="Y30" s="10">
        <v>156.4</v>
      </c>
      <c r="Z30" s="20">
        <f t="shared" si="0"/>
        <v>234.60000000000002</v>
      </c>
    </row>
    <row r="31" spans="1:26" ht="12.75">
      <c r="A31" s="74" t="s">
        <v>70</v>
      </c>
      <c r="B31" s="45"/>
      <c r="C31" s="34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3"/>
      <c r="O31" s="33"/>
      <c r="P31" s="33"/>
      <c r="Q31" s="34"/>
      <c r="R31" s="34"/>
      <c r="S31" s="34">
        <v>0.01</v>
      </c>
      <c r="T31" s="34">
        <f>S31*B$5</f>
        <v>0.15</v>
      </c>
      <c r="U31" s="34"/>
      <c r="V31" s="34"/>
      <c r="W31" s="9">
        <f>S31</f>
        <v>0.01</v>
      </c>
      <c r="X31" s="15">
        <f t="shared" si="1"/>
        <v>0.15</v>
      </c>
      <c r="Y31" s="10">
        <v>120</v>
      </c>
      <c r="Z31" s="20">
        <f t="shared" si="0"/>
        <v>18</v>
      </c>
    </row>
    <row r="32" spans="1:26" ht="12.75">
      <c r="A32" s="74" t="s">
        <v>72</v>
      </c>
      <c r="B32" s="45"/>
      <c r="C32" s="34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3"/>
      <c r="O32" s="33"/>
      <c r="P32" s="33"/>
      <c r="Q32" s="34"/>
      <c r="R32" s="34"/>
      <c r="S32" s="34"/>
      <c r="T32" s="34"/>
      <c r="U32" s="34"/>
      <c r="V32" s="34"/>
      <c r="W32" s="9"/>
      <c r="X32" s="15">
        <v>0.002</v>
      </c>
      <c r="Y32" s="10">
        <v>3200</v>
      </c>
      <c r="Z32" s="20">
        <f t="shared" si="0"/>
        <v>6.4</v>
      </c>
    </row>
    <row r="33" spans="1:26" ht="12.75">
      <c r="A33" s="41" t="s">
        <v>73</v>
      </c>
      <c r="B33" s="36"/>
      <c r="C33" s="34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3"/>
      <c r="O33" s="33"/>
      <c r="P33" s="33"/>
      <c r="Q33" s="34"/>
      <c r="R33" s="34"/>
      <c r="S33" s="34">
        <v>0.02</v>
      </c>
      <c r="T33" s="34">
        <f>S33*B$5</f>
        <v>0.3</v>
      </c>
      <c r="U33" s="34"/>
      <c r="V33" s="34"/>
      <c r="W33" s="9">
        <f>S33</f>
        <v>0.02</v>
      </c>
      <c r="X33" s="15">
        <f>W33*B$5</f>
        <v>0.3</v>
      </c>
      <c r="Y33" s="10">
        <v>194.74</v>
      </c>
      <c r="Z33" s="20">
        <f>Y33*X33</f>
        <v>58.422</v>
      </c>
    </row>
    <row r="34" spans="1:26" ht="12.75">
      <c r="A34" s="41" t="s">
        <v>74</v>
      </c>
      <c r="B34" s="36"/>
      <c r="C34" s="34"/>
      <c r="D34" s="33"/>
      <c r="E34" s="34"/>
      <c r="F34" s="34"/>
      <c r="G34" s="34"/>
      <c r="H34" s="34"/>
      <c r="I34" s="34"/>
      <c r="J34" s="34"/>
      <c r="K34" s="34">
        <v>0.01</v>
      </c>
      <c r="L34" s="34">
        <f>K34*B$5</f>
        <v>0.15</v>
      </c>
      <c r="M34" s="34"/>
      <c r="N34" s="33"/>
      <c r="O34" s="33"/>
      <c r="P34" s="33"/>
      <c r="Q34" s="34"/>
      <c r="R34" s="34"/>
      <c r="S34" s="34"/>
      <c r="T34" s="34"/>
      <c r="U34" s="34"/>
      <c r="V34" s="34"/>
      <c r="W34" s="9">
        <f>K34</f>
        <v>0.01</v>
      </c>
      <c r="X34" s="15">
        <f>W34*B$5</f>
        <v>0.15</v>
      </c>
      <c r="Y34" s="10">
        <v>156.4</v>
      </c>
      <c r="Z34" s="20">
        <f>Y34*X34</f>
        <v>23.46</v>
      </c>
    </row>
    <row r="35" spans="1:26" ht="12.75">
      <c r="A35" s="34" t="s">
        <v>25</v>
      </c>
      <c r="B35" s="6"/>
      <c r="C35" s="33">
        <v>0.2</v>
      </c>
      <c r="D35" s="33"/>
      <c r="E35" s="33">
        <v>0.2</v>
      </c>
      <c r="F35" s="33"/>
      <c r="G35" s="33">
        <v>0.04</v>
      </c>
      <c r="H35" s="34"/>
      <c r="I35" s="34">
        <v>0.06</v>
      </c>
      <c r="J35" s="34"/>
      <c r="K35" s="33">
        <v>0.2</v>
      </c>
      <c r="L35" s="33"/>
      <c r="M35" s="33">
        <v>0.08</v>
      </c>
      <c r="N35" s="33"/>
      <c r="O35" s="33">
        <v>0.15</v>
      </c>
      <c r="P35" s="33"/>
      <c r="Q35" s="33">
        <v>0.2</v>
      </c>
      <c r="R35" s="33"/>
      <c r="S35" s="33">
        <v>0.1</v>
      </c>
      <c r="T35" s="34"/>
      <c r="U35" s="33">
        <v>0.2</v>
      </c>
      <c r="V35" s="33"/>
      <c r="W35" s="9"/>
      <c r="X35" s="15"/>
      <c r="Y35" s="15"/>
      <c r="Z35" s="20">
        <f>SUM(Z8:Z34)</f>
        <v>1542.1547499999997</v>
      </c>
    </row>
    <row r="36" spans="5:24" ht="12.75">
      <c r="E36" t="s">
        <v>42</v>
      </c>
      <c r="N36" t="s">
        <v>44</v>
      </c>
      <c r="X36" t="s">
        <v>47</v>
      </c>
    </row>
  </sheetData>
  <mergeCells count="40">
    <mergeCell ref="A32:B32"/>
    <mergeCell ref="A28:B28"/>
    <mergeCell ref="A29:B29"/>
    <mergeCell ref="A30:B30"/>
    <mergeCell ref="A31:B31"/>
    <mergeCell ref="C2:H2"/>
    <mergeCell ref="A3:F3"/>
    <mergeCell ref="M1:Y1"/>
    <mergeCell ref="M3:W3"/>
    <mergeCell ref="C6:H6"/>
    <mergeCell ref="I6:R6"/>
    <mergeCell ref="S6:V6"/>
    <mergeCell ref="C7:D7"/>
    <mergeCell ref="E7:F7"/>
    <mergeCell ref="G7:H7"/>
    <mergeCell ref="I7:J7"/>
    <mergeCell ref="K7:L7"/>
    <mergeCell ref="M7:N7"/>
    <mergeCell ref="O7:P7"/>
    <mergeCell ref="A14:B14"/>
    <mergeCell ref="Q7:R7"/>
    <mergeCell ref="S7:T7"/>
    <mergeCell ref="U7:V7"/>
    <mergeCell ref="A9:B9"/>
    <mergeCell ref="A8:B8"/>
    <mergeCell ref="A10:B10"/>
    <mergeCell ref="A12:B12"/>
    <mergeCell ref="A13:B13"/>
    <mergeCell ref="A26:B26"/>
    <mergeCell ref="A27:B27"/>
    <mergeCell ref="A20:B20"/>
    <mergeCell ref="A21:B21"/>
    <mergeCell ref="A22:B22"/>
    <mergeCell ref="A23:B23"/>
    <mergeCell ref="A24:B24"/>
    <mergeCell ref="A17:B17"/>
    <mergeCell ref="A25:B25"/>
    <mergeCell ref="A15:B15"/>
    <mergeCell ref="A16:B16"/>
    <mergeCell ref="A19:B19"/>
  </mergeCells>
  <printOptions/>
  <pageMargins left="0.75" right="0.41" top="0.5" bottom="0.49" header="0.5" footer="0.4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K42" sqref="K42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0.75390625" style="0" customWidth="1"/>
    <col min="7" max="7" width="10.25390625" style="0" customWidth="1"/>
    <col min="9" max="9" width="1.875" style="0" customWidth="1"/>
  </cols>
  <sheetData>
    <row r="1" spans="1:8" ht="12.75">
      <c r="A1" s="46" t="s">
        <v>71</v>
      </c>
      <c r="B1" s="46"/>
      <c r="C1" s="46"/>
      <c r="D1" s="46"/>
      <c r="E1" s="46"/>
      <c r="F1" s="46"/>
      <c r="G1" s="46"/>
      <c r="H1" s="46"/>
    </row>
    <row r="2" spans="1:8" ht="12.75">
      <c r="A2" s="46" t="s">
        <v>30</v>
      </c>
      <c r="B2" s="46"/>
      <c r="C2" s="46"/>
      <c r="D2" s="46"/>
      <c r="E2" s="46"/>
      <c r="F2" s="46"/>
      <c r="G2" s="46"/>
      <c r="H2" s="46"/>
    </row>
    <row r="3" spans="1:8" ht="12.75">
      <c r="A3" s="60" t="s">
        <v>31</v>
      </c>
      <c r="B3" s="60"/>
      <c r="C3" s="60"/>
      <c r="D3" s="60"/>
      <c r="E3" s="60"/>
      <c r="F3" s="60"/>
      <c r="G3" s="60"/>
      <c r="H3" s="60"/>
    </row>
    <row r="4" spans="1:8" ht="12.75">
      <c r="A4" s="60" t="s">
        <v>32</v>
      </c>
      <c r="B4" s="60"/>
      <c r="D4">
        <v>15</v>
      </c>
      <c r="E4">
        <v>62</v>
      </c>
      <c r="F4">
        <f>SUM(D4:E4)</f>
        <v>77</v>
      </c>
      <c r="G4">
        <v>7</v>
      </c>
      <c r="H4" s="22">
        <f>SUM(F4:G4)</f>
        <v>84</v>
      </c>
    </row>
    <row r="5" spans="1:10" ht="12.75">
      <c r="A5" s="45" t="s">
        <v>33</v>
      </c>
      <c r="B5" s="48" t="s">
        <v>34</v>
      </c>
      <c r="C5" s="48"/>
      <c r="D5" s="47" t="s">
        <v>35</v>
      </c>
      <c r="E5" s="52"/>
      <c r="F5" s="53"/>
      <c r="G5" s="12" t="s">
        <v>36</v>
      </c>
      <c r="H5" s="12" t="s">
        <v>37</v>
      </c>
      <c r="J5" s="21"/>
    </row>
    <row r="6" spans="1:10" ht="38.25">
      <c r="A6" s="45"/>
      <c r="B6" s="40"/>
      <c r="C6" s="40"/>
      <c r="D6" s="31" t="s">
        <v>54</v>
      </c>
      <c r="E6" s="31" t="s">
        <v>53</v>
      </c>
      <c r="F6" s="32" t="s">
        <v>11</v>
      </c>
      <c r="G6" s="13"/>
      <c r="H6" s="12"/>
      <c r="J6" s="21"/>
    </row>
    <row r="7" spans="1:10" ht="12.75">
      <c r="A7" s="12">
        <v>1</v>
      </c>
      <c r="B7" s="75" t="s">
        <v>46</v>
      </c>
      <c r="C7" s="76"/>
      <c r="D7" s="28">
        <v>4.5</v>
      </c>
      <c r="E7" s="24">
        <v>18.6</v>
      </c>
      <c r="F7" s="14">
        <f>SUM(D7:E7)</f>
        <v>23.1</v>
      </c>
      <c r="G7" s="14">
        <v>0.7</v>
      </c>
      <c r="H7" s="14">
        <f>SUM(F7:G7)</f>
        <v>23.8</v>
      </c>
      <c r="J7" s="21"/>
    </row>
    <row r="8" spans="1:10" ht="12.75">
      <c r="A8" s="12">
        <v>2</v>
      </c>
      <c r="B8" s="77" t="s">
        <v>14</v>
      </c>
      <c r="C8" s="78"/>
      <c r="D8" s="25">
        <v>0.075</v>
      </c>
      <c r="E8" s="24">
        <v>0.31</v>
      </c>
      <c r="F8" s="14">
        <f aca="true" t="shared" si="0" ref="F8:F31">D8+E8</f>
        <v>0.385</v>
      </c>
      <c r="G8" s="14"/>
      <c r="H8" s="14">
        <f aca="true" t="shared" si="1" ref="H8:H30">SUM(F8:G8)</f>
        <v>0.385</v>
      </c>
      <c r="J8" s="21"/>
    </row>
    <row r="9" spans="1:10" ht="12.75">
      <c r="A9" s="12">
        <v>3</v>
      </c>
      <c r="B9" s="77" t="s">
        <v>15</v>
      </c>
      <c r="C9" s="78"/>
      <c r="D9" s="12">
        <v>0.225</v>
      </c>
      <c r="E9" s="24">
        <v>0.93</v>
      </c>
      <c r="F9" s="14">
        <f t="shared" si="0"/>
        <v>1.155</v>
      </c>
      <c r="G9" s="14">
        <v>0.035</v>
      </c>
      <c r="H9" s="14">
        <v>1.2</v>
      </c>
      <c r="J9" s="21"/>
    </row>
    <row r="10" spans="1:10" ht="12.75">
      <c r="A10" s="12">
        <v>4</v>
      </c>
      <c r="B10" s="19" t="s">
        <v>16</v>
      </c>
      <c r="C10" s="19"/>
      <c r="D10" s="12">
        <v>0.855</v>
      </c>
      <c r="E10" s="24">
        <v>3.5340000000000003</v>
      </c>
      <c r="F10" s="14">
        <f t="shared" si="0"/>
        <v>4.389</v>
      </c>
      <c r="G10" s="14">
        <v>0.105</v>
      </c>
      <c r="H10" s="14">
        <v>4.5</v>
      </c>
      <c r="J10" s="21"/>
    </row>
    <row r="11" spans="1:10" ht="12.75">
      <c r="A11" s="12">
        <v>5</v>
      </c>
      <c r="B11" s="75" t="s">
        <v>17</v>
      </c>
      <c r="C11" s="76"/>
      <c r="D11" s="12">
        <v>0.06</v>
      </c>
      <c r="E11" s="24">
        <v>0.248</v>
      </c>
      <c r="F11" s="14">
        <f t="shared" si="0"/>
        <v>0.308</v>
      </c>
      <c r="G11" s="14"/>
      <c r="H11" s="14">
        <f t="shared" si="1"/>
        <v>0.308</v>
      </c>
      <c r="J11" s="21"/>
    </row>
    <row r="12" spans="1:10" ht="12.75">
      <c r="A12" s="12">
        <v>6</v>
      </c>
      <c r="B12" s="75" t="s">
        <v>18</v>
      </c>
      <c r="C12" s="76"/>
      <c r="D12" s="12">
        <v>1.5</v>
      </c>
      <c r="E12" s="24">
        <v>6.2</v>
      </c>
      <c r="F12" s="14">
        <f t="shared" si="0"/>
        <v>7.7</v>
      </c>
      <c r="G12" s="14">
        <v>0.49</v>
      </c>
      <c r="H12" s="14">
        <f t="shared" si="1"/>
        <v>8.19</v>
      </c>
      <c r="J12" s="21"/>
    </row>
    <row r="13" spans="1:10" ht="12.75">
      <c r="A13" s="12">
        <v>7</v>
      </c>
      <c r="B13" s="77" t="s">
        <v>62</v>
      </c>
      <c r="C13" s="78"/>
      <c r="D13" s="12">
        <v>0.3</v>
      </c>
      <c r="E13" s="24">
        <v>1.24</v>
      </c>
      <c r="F13" s="14">
        <f t="shared" si="0"/>
        <v>1.54</v>
      </c>
      <c r="G13" s="14"/>
      <c r="H13" s="14">
        <f t="shared" si="1"/>
        <v>1.54</v>
      </c>
      <c r="J13" s="21"/>
    </row>
    <row r="14" spans="1:10" ht="12.75">
      <c r="A14" s="12">
        <v>8</v>
      </c>
      <c r="B14" s="77" t="s">
        <v>63</v>
      </c>
      <c r="C14" s="78"/>
      <c r="D14" s="12">
        <v>0.3</v>
      </c>
      <c r="E14" s="24">
        <v>1.24</v>
      </c>
      <c r="F14" s="14">
        <f t="shared" si="0"/>
        <v>1.54</v>
      </c>
      <c r="G14" s="14"/>
      <c r="H14" s="14">
        <f t="shared" si="1"/>
        <v>1.54</v>
      </c>
      <c r="J14" s="21"/>
    </row>
    <row r="15" spans="1:10" ht="12.75">
      <c r="A15" s="12">
        <v>9</v>
      </c>
      <c r="B15" s="75" t="s">
        <v>50</v>
      </c>
      <c r="C15" s="76"/>
      <c r="D15" s="12">
        <v>0.15</v>
      </c>
      <c r="E15" s="24">
        <v>0.62</v>
      </c>
      <c r="F15" s="14">
        <f t="shared" si="0"/>
        <v>0.77</v>
      </c>
      <c r="G15" s="14"/>
      <c r="H15" s="14">
        <f t="shared" si="1"/>
        <v>0.77</v>
      </c>
      <c r="J15" s="21"/>
    </row>
    <row r="16" spans="1:10" ht="12.75">
      <c r="A16" s="12">
        <v>10</v>
      </c>
      <c r="B16" s="77" t="s">
        <v>20</v>
      </c>
      <c r="C16" s="78"/>
      <c r="D16" s="12">
        <v>6</v>
      </c>
      <c r="E16" s="24">
        <v>24.8</v>
      </c>
      <c r="F16" s="14">
        <f t="shared" si="0"/>
        <v>30.8</v>
      </c>
      <c r="G16" s="14">
        <v>1.75</v>
      </c>
      <c r="H16" s="14">
        <f t="shared" si="1"/>
        <v>32.55</v>
      </c>
      <c r="J16" s="21"/>
    </row>
    <row r="17" spans="1:10" ht="12.75">
      <c r="A17" s="12">
        <v>11</v>
      </c>
      <c r="B17" s="19" t="s">
        <v>21</v>
      </c>
      <c r="C17" s="19"/>
      <c r="D17" s="12">
        <v>1.05</v>
      </c>
      <c r="E17" s="19">
        <v>4.34</v>
      </c>
      <c r="F17" s="14">
        <f t="shared" si="0"/>
        <v>5.39</v>
      </c>
      <c r="G17" s="14"/>
      <c r="H17" s="14">
        <f t="shared" si="1"/>
        <v>5.39</v>
      </c>
      <c r="J17" s="21"/>
    </row>
    <row r="18" spans="1:10" ht="12.75">
      <c r="A18" s="12">
        <v>12</v>
      </c>
      <c r="B18" s="77" t="s">
        <v>24</v>
      </c>
      <c r="C18" s="78"/>
      <c r="D18" s="12">
        <v>0.945</v>
      </c>
      <c r="E18" s="24">
        <v>3.906</v>
      </c>
      <c r="F18" s="14">
        <f t="shared" si="0"/>
        <v>4.851</v>
      </c>
      <c r="G18" s="14"/>
      <c r="H18" s="14">
        <f t="shared" si="1"/>
        <v>4.851</v>
      </c>
      <c r="J18" s="21"/>
    </row>
    <row r="19" spans="1:10" ht="12.75">
      <c r="A19" s="12">
        <v>13</v>
      </c>
      <c r="B19" s="75" t="s">
        <v>22</v>
      </c>
      <c r="C19" s="76"/>
      <c r="D19" s="12">
        <v>0.375</v>
      </c>
      <c r="E19" s="24">
        <v>1.55</v>
      </c>
      <c r="F19" s="14">
        <f t="shared" si="0"/>
        <v>1.925</v>
      </c>
      <c r="G19" s="14">
        <v>0.105</v>
      </c>
      <c r="H19" s="14">
        <v>2.04</v>
      </c>
      <c r="I19" s="26"/>
      <c r="J19" s="21"/>
    </row>
    <row r="20" spans="1:10" ht="12.75">
      <c r="A20" s="12">
        <v>14</v>
      </c>
      <c r="B20" s="75" t="s">
        <v>23</v>
      </c>
      <c r="C20" s="76"/>
      <c r="D20" s="12">
        <v>0.12</v>
      </c>
      <c r="E20" s="24">
        <v>0.496</v>
      </c>
      <c r="F20" s="14">
        <f t="shared" si="0"/>
        <v>0.616</v>
      </c>
      <c r="G20" s="14">
        <v>0.028</v>
      </c>
      <c r="H20" s="14">
        <f t="shared" si="1"/>
        <v>0.644</v>
      </c>
      <c r="J20" s="21"/>
    </row>
    <row r="21" spans="1:10" ht="12.75">
      <c r="A21" s="12">
        <v>15</v>
      </c>
      <c r="B21" s="75" t="s">
        <v>65</v>
      </c>
      <c r="C21" s="76"/>
      <c r="D21" s="12">
        <v>0.15</v>
      </c>
      <c r="E21" s="24">
        <v>0.62</v>
      </c>
      <c r="F21" s="14">
        <f t="shared" si="0"/>
        <v>0.77</v>
      </c>
      <c r="G21" s="14">
        <v>0.07</v>
      </c>
      <c r="H21" s="14">
        <f t="shared" si="1"/>
        <v>0.8400000000000001</v>
      </c>
      <c r="J21" s="21"/>
    </row>
    <row r="22" spans="1:10" ht="12.75">
      <c r="A22" s="12">
        <v>16</v>
      </c>
      <c r="B22" s="75" t="s">
        <v>67</v>
      </c>
      <c r="C22" s="76"/>
      <c r="D22" s="13">
        <v>1.35</v>
      </c>
      <c r="E22" s="82">
        <v>7.316</v>
      </c>
      <c r="F22" s="14">
        <f t="shared" si="0"/>
        <v>8.666</v>
      </c>
      <c r="G22" s="13">
        <v>0.8519</v>
      </c>
      <c r="H22" s="13">
        <f t="shared" si="1"/>
        <v>9.517900000000001</v>
      </c>
      <c r="J22" s="21"/>
    </row>
    <row r="23" spans="1:10" ht="12.75">
      <c r="A23" s="12">
        <v>17</v>
      </c>
      <c r="B23" s="75" t="s">
        <v>76</v>
      </c>
      <c r="C23" s="76"/>
      <c r="D23" s="13">
        <v>0.4275</v>
      </c>
      <c r="E23" s="82">
        <v>1.7670000000000001</v>
      </c>
      <c r="F23" s="83">
        <f t="shared" si="0"/>
        <v>2.1945</v>
      </c>
      <c r="G23" s="14"/>
      <c r="H23" s="83">
        <f t="shared" si="1"/>
        <v>2.1945</v>
      </c>
      <c r="J23" s="21"/>
    </row>
    <row r="24" spans="1:10" ht="12.75">
      <c r="A24" s="12">
        <v>18</v>
      </c>
      <c r="B24" s="79" t="s">
        <v>51</v>
      </c>
      <c r="C24" s="76"/>
      <c r="D24" s="12">
        <v>7.5</v>
      </c>
      <c r="E24" s="24">
        <v>31</v>
      </c>
      <c r="F24" s="83">
        <f t="shared" si="0"/>
        <v>38.5</v>
      </c>
      <c r="G24" s="14"/>
      <c r="H24" s="39">
        <f t="shared" si="1"/>
        <v>38.5</v>
      </c>
      <c r="J24" s="21"/>
    </row>
    <row r="25" spans="1:10" ht="12.75">
      <c r="A25" s="12">
        <v>19</v>
      </c>
      <c r="B25" s="79" t="s">
        <v>64</v>
      </c>
      <c r="C25" s="76"/>
      <c r="D25" s="12">
        <v>0.6</v>
      </c>
      <c r="E25" s="24">
        <v>2.6474</v>
      </c>
      <c r="F25" s="14">
        <f t="shared" si="0"/>
        <v>3.2474000000000003</v>
      </c>
      <c r="G25" s="14"/>
      <c r="H25" s="14">
        <f t="shared" si="1"/>
        <v>3.2474000000000003</v>
      </c>
      <c r="J25" s="21"/>
    </row>
    <row r="26" spans="1:10" ht="12.75">
      <c r="A26" s="12">
        <v>20</v>
      </c>
      <c r="B26" s="79" t="s">
        <v>19</v>
      </c>
      <c r="C26" s="76"/>
      <c r="D26" s="13">
        <v>1.95</v>
      </c>
      <c r="E26" s="84">
        <v>10.044</v>
      </c>
      <c r="F26" s="83">
        <f t="shared" si="0"/>
        <v>11.994</v>
      </c>
      <c r="G26" s="14"/>
      <c r="H26" s="83">
        <f t="shared" si="1"/>
        <v>11.994</v>
      </c>
      <c r="J26" s="21"/>
    </row>
    <row r="27" spans="1:10" ht="12.75">
      <c r="A27" s="12">
        <v>21</v>
      </c>
      <c r="B27" s="79" t="s">
        <v>66</v>
      </c>
      <c r="C27" s="76"/>
      <c r="D27" s="12">
        <v>0.45</v>
      </c>
      <c r="E27" s="25">
        <v>2.7279999999999998</v>
      </c>
      <c r="F27" s="83">
        <f t="shared" si="0"/>
        <v>3.178</v>
      </c>
      <c r="G27" s="14"/>
      <c r="H27" s="83">
        <f t="shared" si="1"/>
        <v>3.178</v>
      </c>
      <c r="J27" s="21"/>
    </row>
    <row r="28" spans="1:10" ht="12.75">
      <c r="A28" s="12">
        <v>22</v>
      </c>
      <c r="B28" s="75" t="s">
        <v>68</v>
      </c>
      <c r="C28" s="76"/>
      <c r="D28" s="12">
        <v>0.075</v>
      </c>
      <c r="E28" s="25">
        <v>0.31</v>
      </c>
      <c r="F28" s="14">
        <f t="shared" si="0"/>
        <v>0.385</v>
      </c>
      <c r="G28" s="14">
        <v>0.035</v>
      </c>
      <c r="H28" s="14">
        <v>0.43</v>
      </c>
      <c r="J28" s="21"/>
    </row>
    <row r="29" spans="1:10" ht="12.75">
      <c r="A29" s="12">
        <v>23</v>
      </c>
      <c r="B29" s="75" t="s">
        <v>69</v>
      </c>
      <c r="C29" s="76"/>
      <c r="D29" s="12">
        <v>1.5</v>
      </c>
      <c r="E29" s="25">
        <v>6.51</v>
      </c>
      <c r="F29" s="83">
        <f t="shared" si="0"/>
        <v>8.01</v>
      </c>
      <c r="G29" s="14"/>
      <c r="H29" s="83">
        <f t="shared" si="1"/>
        <v>8.01</v>
      </c>
      <c r="J29" s="21"/>
    </row>
    <row r="30" spans="1:10" ht="12.75">
      <c r="A30" s="12">
        <v>24</v>
      </c>
      <c r="B30" s="75" t="s">
        <v>70</v>
      </c>
      <c r="C30" s="76"/>
      <c r="D30" s="12">
        <v>0.15</v>
      </c>
      <c r="E30" s="25">
        <v>0.62</v>
      </c>
      <c r="F30" s="14">
        <f t="shared" si="0"/>
        <v>0.77</v>
      </c>
      <c r="G30" s="14"/>
      <c r="H30" s="14">
        <f t="shared" si="1"/>
        <v>0.77</v>
      </c>
      <c r="J30" s="21"/>
    </row>
    <row r="31" spans="1:10" ht="12.75">
      <c r="A31" s="12">
        <v>25</v>
      </c>
      <c r="B31" s="75" t="s">
        <v>72</v>
      </c>
      <c r="C31" s="76"/>
      <c r="D31" s="12">
        <v>0.002</v>
      </c>
      <c r="E31" s="25">
        <v>0.003</v>
      </c>
      <c r="F31" s="13">
        <f t="shared" si="0"/>
        <v>0.005</v>
      </c>
      <c r="G31" s="14"/>
      <c r="H31" s="13">
        <f>F31+G31</f>
        <v>0.005</v>
      </c>
      <c r="J31" s="21"/>
    </row>
    <row r="32" spans="1:10" ht="12.75">
      <c r="A32" s="12">
        <v>26</v>
      </c>
      <c r="B32" s="80" t="s">
        <v>73</v>
      </c>
      <c r="C32" s="81"/>
      <c r="D32" s="12">
        <v>0.3</v>
      </c>
      <c r="E32" s="25">
        <v>1.2957999999999998</v>
      </c>
      <c r="F32" s="14">
        <f>SUM(D32:E32)</f>
        <v>1.5957999999999999</v>
      </c>
      <c r="G32" s="14"/>
      <c r="H32" s="14">
        <f>F32+G32</f>
        <v>1.5957999999999999</v>
      </c>
      <c r="J32" s="21"/>
    </row>
    <row r="33" spans="1:10" ht="12.75">
      <c r="A33" s="12">
        <v>27</v>
      </c>
      <c r="B33" s="80" t="s">
        <v>74</v>
      </c>
      <c r="C33" s="81"/>
      <c r="D33" s="12">
        <v>0.15</v>
      </c>
      <c r="E33" s="25">
        <v>0.62</v>
      </c>
      <c r="F33" s="14">
        <f>SUM(D33:E33)</f>
        <v>0.77</v>
      </c>
      <c r="G33" s="14"/>
      <c r="H33" s="14">
        <f>F33+G33</f>
        <v>0.77</v>
      </c>
      <c r="J33" s="21"/>
    </row>
    <row r="34" spans="1:10" ht="12.75">
      <c r="A34" s="12"/>
      <c r="B34" s="37"/>
      <c r="C34" s="37"/>
      <c r="D34" s="12"/>
      <c r="E34" s="25"/>
      <c r="F34" s="14"/>
      <c r="G34" s="14"/>
      <c r="H34" s="14"/>
      <c r="J34" s="21"/>
    </row>
    <row r="35" spans="2:8" ht="12.75">
      <c r="B35" s="17" t="s">
        <v>41</v>
      </c>
      <c r="E35" t="s">
        <v>39</v>
      </c>
      <c r="H35" t="s">
        <v>40</v>
      </c>
    </row>
  </sheetData>
  <mergeCells count="32">
    <mergeCell ref="B30:C30"/>
    <mergeCell ref="B31:C31"/>
    <mergeCell ref="B32:C32"/>
    <mergeCell ref="B33:C33"/>
    <mergeCell ref="B29:C29"/>
    <mergeCell ref="B22:C22"/>
    <mergeCell ref="B23:C23"/>
    <mergeCell ref="B24:C24"/>
    <mergeCell ref="B25:C25"/>
    <mergeCell ref="B26:C26"/>
    <mergeCell ref="B27:C27"/>
    <mergeCell ref="B12:C12"/>
    <mergeCell ref="B14:C14"/>
    <mergeCell ref="B16:C16"/>
    <mergeCell ref="B28:C28"/>
    <mergeCell ref="B19:C19"/>
    <mergeCell ref="B18:C18"/>
    <mergeCell ref="B20:C20"/>
    <mergeCell ref="B21:C21"/>
    <mergeCell ref="B13:C13"/>
    <mergeCell ref="B15:C15"/>
    <mergeCell ref="B7:C7"/>
    <mergeCell ref="B8:C8"/>
    <mergeCell ref="B9:C9"/>
    <mergeCell ref="B11:C11"/>
    <mergeCell ref="A5:A6"/>
    <mergeCell ref="A1:H1"/>
    <mergeCell ref="A2:H2"/>
    <mergeCell ref="A3:H3"/>
    <mergeCell ref="A4:B4"/>
    <mergeCell ref="D5:F5"/>
    <mergeCell ref="B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2013-12-03T04:58:02Z</cp:lastPrinted>
  <dcterms:created xsi:type="dcterms:W3CDTF">2011-09-13T03:56:44Z</dcterms:created>
  <dcterms:modified xsi:type="dcterms:W3CDTF">2013-12-03T05:10:35Z</dcterms:modified>
  <cp:category/>
  <cp:version/>
  <cp:contentType/>
  <cp:contentStatus/>
</cp:coreProperties>
</file>