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<sst xmlns="http://schemas.openxmlformats.org/spreadsheetml/2006/main" count="154" uniqueCount="73">
  <si>
    <t>Утверждаю</t>
  </si>
  <si>
    <t>Руководитель учреждения</t>
  </si>
  <si>
    <t>(подпись)</t>
  </si>
  <si>
    <t>(расшифровка подписи)</t>
  </si>
  <si>
    <t>Меню-требование на выдачу продуктов питания №__</t>
  </si>
  <si>
    <t>Материально ответственное лицо_________________</t>
  </si>
  <si>
    <t>продукты питания</t>
  </si>
  <si>
    <t>наименование</t>
  </si>
  <si>
    <t>кол-во детей</t>
  </si>
  <si>
    <t>Завтрак</t>
  </si>
  <si>
    <t>Полдник</t>
  </si>
  <si>
    <t>всего</t>
  </si>
  <si>
    <t>цена</t>
  </si>
  <si>
    <t>сумма</t>
  </si>
  <si>
    <t>масло растит.</t>
  </si>
  <si>
    <t>масло слив.</t>
  </si>
  <si>
    <t>сахар</t>
  </si>
  <si>
    <t>чай</t>
  </si>
  <si>
    <t>хлеб</t>
  </si>
  <si>
    <t>сок</t>
  </si>
  <si>
    <t>морковь</t>
  </si>
  <si>
    <t>лук</t>
  </si>
  <si>
    <t>соль</t>
  </si>
  <si>
    <t>капуста</t>
  </si>
  <si>
    <t>выход блюда</t>
  </si>
  <si>
    <t>"___"________ 20___г.</t>
  </si>
  <si>
    <t>на одного ребенка</t>
  </si>
  <si>
    <t>обслуживающий персонал</t>
  </si>
  <si>
    <t>обед</t>
  </si>
  <si>
    <t>Меню - требование</t>
  </si>
  <si>
    <t>"_____"________________20___г.</t>
  </si>
  <si>
    <t>Всего детей:</t>
  </si>
  <si>
    <t>№</t>
  </si>
  <si>
    <t>наименование продуктов</t>
  </si>
  <si>
    <t>Дети</t>
  </si>
  <si>
    <t>Сотрудник.</t>
  </si>
  <si>
    <t>Всего</t>
  </si>
  <si>
    <t>сухофрукт</t>
  </si>
  <si>
    <t>Обед</t>
  </si>
  <si>
    <t>Врач (диетсестра):</t>
  </si>
  <si>
    <t>Принял:</t>
  </si>
  <si>
    <t>Отпустил:</t>
  </si>
  <si>
    <t>Выдал:</t>
  </si>
  <si>
    <t>Получил:</t>
  </si>
  <si>
    <t>Врач(диетсестра):</t>
  </si>
  <si>
    <t>на одного</t>
  </si>
  <si>
    <t>фарш</t>
  </si>
  <si>
    <t xml:space="preserve">молоко    </t>
  </si>
  <si>
    <t>принял</t>
  </si>
  <si>
    <t xml:space="preserve">чай с сахаром  </t>
  </si>
  <si>
    <t>каша геркулесовая</t>
  </si>
  <si>
    <t>чай с сахаром</t>
  </si>
  <si>
    <t>хлеб с сыром</t>
  </si>
  <si>
    <t>салат из свежей капусты</t>
  </si>
  <si>
    <t>суп лапша</t>
  </si>
  <si>
    <t>биточки мясные</t>
  </si>
  <si>
    <t>омлет паровой</t>
  </si>
  <si>
    <t>Руководитель учреждения:_________________ (Г.В.Банных)</t>
  </si>
  <si>
    <t>геркулес</t>
  </si>
  <si>
    <t>сыр</t>
  </si>
  <si>
    <t>макаронные</t>
  </si>
  <si>
    <t>яйцо</t>
  </si>
  <si>
    <t>компот, хлеб</t>
  </si>
  <si>
    <t>кура</t>
  </si>
  <si>
    <t>2 мл. средняя, старшая</t>
  </si>
  <si>
    <t>1 младшая, ясли</t>
  </si>
  <si>
    <t>МКДОУ № 5</t>
  </si>
  <si>
    <t>йогурт</t>
  </si>
  <si>
    <t>аскорбиновая кислота</t>
  </si>
  <si>
    <t xml:space="preserve"> пюре из гороха</t>
  </si>
  <si>
    <t>горох</t>
  </si>
  <si>
    <t>томат</t>
  </si>
  <si>
    <t>мука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</si>
</sst>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0&quot;р.&quot;_-;\-* #,##0.000&quot;р.&quot;_-;_-* &quot;-&quot;???&quot;р.&quot;_-;_-@_-"/>
    <numFmt numFmtId="166" formatCode="#,##0.00_ ;\-#,##0.00\ "/>
    <numFmt numFmtId="167" formatCode="#,##0.0_ ;\-#,##0.0\ "/>
    <numFmt numFmtId="168" formatCode="#,##0.000_ ;\-#,##0.000\ "/>
    <numFmt numFmtId="169" formatCode="0.0"/>
    <numFmt numFmtId="170" formatCode="#,##0_ ;\-#,##0\ "/>
    <numFmt numFmtId="171" formatCode="0.0000"/>
    <numFmt numFmtId="172" formatCode="_-* #,##0.0&quot;р.&quot;_-;\-* #,##0.0&quot;р.&quot;_-;_-* &quot;-&quot;??&quot;р.&quot;_-;_-@_-"/>
    <numFmt numFmtId="173" formatCode="0.00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6"/>
      <name val="Arial Cyr"/>
      <family val="0"/>
    </font>
    <font>
      <vertAlign val="subscript"/>
      <sz val="8"/>
      <name val="Arial Cyr"/>
      <family val="0"/>
    </font>
    <font>
      <vertAlign val="subscript"/>
      <sz val="10"/>
      <name val="Arial Cyr"/>
      <family val="0"/>
    </font>
    <font>
      <sz val="8"/>
      <name val="Arial Cyr"/>
      <family val="0"/>
    </font>
    <font>
      <b/>
      <sz val="6"/>
      <name val="Arial Cyr"/>
      <family val="0"/>
    </font>
    <font>
      <b/>
      <sz val="10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textRotation="90" wrapText="1"/>
    </xf>
    <xf numFmtId="164" fontId="4" fillId="0" borderId="1" xfId="0" applyNumberFormat="1" applyFont="1" applyBorder="1" applyAlignment="1">
      <alignment/>
    </xf>
    <xf numFmtId="44" fontId="4" fillId="0" borderId="1" xfId="16" applyFont="1" applyBorder="1" applyAlignment="1">
      <alignment/>
    </xf>
    <xf numFmtId="44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44" fontId="4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/>
    </xf>
    <xf numFmtId="44" fontId="0" fillId="0" borderId="0" xfId="0" applyNumberFormat="1" applyAlignment="1">
      <alignment/>
    </xf>
    <xf numFmtId="0" fontId="0" fillId="0" borderId="1" xfId="16" applyNumberFormat="1" applyFont="1" applyBorder="1" applyAlignment="1">
      <alignment/>
    </xf>
    <xf numFmtId="0" fontId="0" fillId="0" borderId="1" xfId="0" applyFont="1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3" xfId="0" applyFill="1" applyBorder="1" applyAlignment="1">
      <alignment/>
    </xf>
    <xf numFmtId="0" fontId="0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4" fillId="0" borderId="2" xfId="0" applyFont="1" applyFill="1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/>
    </xf>
    <xf numFmtId="0" fontId="0" fillId="0" borderId="4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2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5" xfId="0" applyFont="1" applyBorder="1" applyAlignment="1">
      <alignment/>
    </xf>
    <xf numFmtId="0" fontId="0" fillId="0" borderId="4" xfId="0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0" fillId="0" borderId="5" xfId="0" applyFont="1" applyBorder="1" applyAlignment="1">
      <alignment/>
    </xf>
    <xf numFmtId="0" fontId="10" fillId="0" borderId="4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Border="1" applyAlignment="1">
      <alignment/>
    </xf>
    <xf numFmtId="0" fontId="10" fillId="0" borderId="2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5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2"/>
  <sheetViews>
    <sheetView workbookViewId="0" topLeftCell="A1">
      <selection activeCell="X7" sqref="X7:X29"/>
    </sheetView>
  </sheetViews>
  <sheetFormatPr defaultColWidth="9.00390625" defaultRowHeight="12.75"/>
  <cols>
    <col min="1" max="1" width="2.875" style="0" customWidth="1"/>
    <col min="2" max="2" width="4.625" style="0" customWidth="1"/>
    <col min="3" max="3" width="3.375" style="0" customWidth="1"/>
    <col min="4" max="4" width="3.75390625" style="0" customWidth="1"/>
    <col min="5" max="5" width="3.875" style="0" customWidth="1"/>
    <col min="6" max="6" width="3.625" style="0" customWidth="1"/>
    <col min="7" max="7" width="3.375" style="0" customWidth="1"/>
    <col min="8" max="9" width="3.75390625" style="0" customWidth="1"/>
    <col min="10" max="10" width="4.00390625" style="0" customWidth="1"/>
    <col min="11" max="11" width="3.25390625" style="0" customWidth="1"/>
    <col min="12" max="12" width="3.75390625" style="0" customWidth="1"/>
    <col min="13" max="13" width="3.625" style="0" customWidth="1"/>
    <col min="14" max="16" width="4.00390625" style="0" customWidth="1"/>
    <col min="17" max="17" width="3.375" style="0" customWidth="1"/>
    <col min="18" max="18" width="3.25390625" style="0" customWidth="1"/>
    <col min="19" max="19" width="4.00390625" style="0" customWidth="1"/>
    <col min="20" max="20" width="3.375" style="0" customWidth="1"/>
    <col min="21" max="21" width="3.875" style="0" customWidth="1"/>
    <col min="22" max="22" width="3.75390625" style="0" customWidth="1"/>
    <col min="23" max="23" width="4.00390625" style="0" customWidth="1"/>
    <col min="24" max="24" width="4.25390625" style="0" customWidth="1"/>
    <col min="25" max="25" width="6.375" style="0" customWidth="1"/>
    <col min="26" max="26" width="6.625" style="0" customWidth="1"/>
    <col min="27" max="27" width="3.375" style="0" customWidth="1"/>
    <col min="28" max="30" width="3.625" style="0" customWidth="1"/>
    <col min="31" max="31" width="3.375" style="0" customWidth="1"/>
    <col min="32" max="32" width="2.875" style="0" customWidth="1"/>
    <col min="33" max="33" width="4.125" style="0" customWidth="1"/>
    <col min="34" max="34" width="3.375" style="0" customWidth="1"/>
    <col min="35" max="35" width="6.25390625" style="0" customWidth="1"/>
    <col min="36" max="36" width="6.375" style="0" customWidth="1"/>
  </cols>
  <sheetData>
    <row r="1" spans="1:35" ht="12.75">
      <c r="A1" t="s">
        <v>0</v>
      </c>
      <c r="M1" s="54" t="s">
        <v>4</v>
      </c>
      <c r="N1" s="54"/>
      <c r="O1" s="54"/>
      <c r="P1" s="54"/>
      <c r="Q1" s="54"/>
      <c r="R1" s="54"/>
      <c r="S1" s="54"/>
      <c r="T1" s="54"/>
      <c r="U1" s="54"/>
      <c r="V1" s="54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</row>
    <row r="2" spans="1:15" ht="15.75">
      <c r="A2" s="1"/>
      <c r="B2" s="2"/>
      <c r="C2" s="63" t="s">
        <v>57</v>
      </c>
      <c r="D2" s="63"/>
      <c r="E2" s="63"/>
      <c r="F2" s="63"/>
      <c r="G2" s="63"/>
      <c r="H2" s="63"/>
      <c r="I2" s="55"/>
      <c r="J2" s="55"/>
      <c r="K2" s="55"/>
      <c r="L2" s="55"/>
      <c r="M2" s="55"/>
      <c r="N2" s="55"/>
      <c r="O2" s="55"/>
    </row>
    <row r="3" spans="1:23" ht="12.75">
      <c r="A3" s="55" t="s">
        <v>25</v>
      </c>
      <c r="B3" s="55"/>
      <c r="C3" s="55"/>
      <c r="D3" s="55"/>
      <c r="E3" s="55"/>
      <c r="F3" s="55"/>
      <c r="M3" s="66" t="s">
        <v>5</v>
      </c>
      <c r="N3" s="66"/>
      <c r="O3" s="66"/>
      <c r="P3" s="66"/>
      <c r="Q3" s="66"/>
      <c r="R3" s="66"/>
      <c r="S3" s="66"/>
      <c r="T3" s="66"/>
      <c r="U3" s="66"/>
      <c r="V3" s="66"/>
      <c r="W3" s="55"/>
    </row>
    <row r="4" spans="1:36" ht="50.25">
      <c r="A4" s="3" t="s">
        <v>6</v>
      </c>
      <c r="B4" s="3" t="s">
        <v>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56" t="s">
        <v>27</v>
      </c>
      <c r="AB4" s="56"/>
      <c r="AC4" s="56"/>
      <c r="AD4" s="56"/>
      <c r="AE4" s="56"/>
      <c r="AF4" s="56"/>
      <c r="AG4" s="6">
        <v>7</v>
      </c>
      <c r="AH4" s="6"/>
      <c r="AI4" s="4"/>
      <c r="AJ4" s="4"/>
    </row>
    <row r="5" spans="2:36" ht="42">
      <c r="B5" s="32">
        <v>59</v>
      </c>
      <c r="C5" s="64" t="s">
        <v>9</v>
      </c>
      <c r="D5" s="64"/>
      <c r="E5" s="65"/>
      <c r="F5" s="65"/>
      <c r="G5" s="65"/>
      <c r="H5" s="65"/>
      <c r="I5" s="47" t="s">
        <v>38</v>
      </c>
      <c r="J5" s="48"/>
      <c r="K5" s="48"/>
      <c r="L5" s="48"/>
      <c r="M5" s="48"/>
      <c r="N5" s="48"/>
      <c r="O5" s="48"/>
      <c r="P5" s="48"/>
      <c r="Q5" s="48"/>
      <c r="R5" s="49"/>
      <c r="S5" s="57" t="s">
        <v>10</v>
      </c>
      <c r="T5" s="58"/>
      <c r="U5" s="59"/>
      <c r="V5" s="59"/>
      <c r="W5" s="5" t="s">
        <v>26</v>
      </c>
      <c r="X5" s="7" t="s">
        <v>11</v>
      </c>
      <c r="Y5" s="18" t="s">
        <v>12</v>
      </c>
      <c r="Z5" s="18" t="s">
        <v>13</v>
      </c>
      <c r="AA5" s="47" t="s">
        <v>28</v>
      </c>
      <c r="AB5" s="59"/>
      <c r="AC5" s="59"/>
      <c r="AD5" s="59"/>
      <c r="AE5" s="59"/>
      <c r="AF5" s="59"/>
      <c r="AG5" s="7"/>
      <c r="AH5" s="7"/>
      <c r="AI5" s="6" t="s">
        <v>12</v>
      </c>
      <c r="AJ5" s="6" t="s">
        <v>13</v>
      </c>
    </row>
    <row r="6" spans="1:36" ht="29.25" customHeight="1">
      <c r="A6" s="6" t="s">
        <v>7</v>
      </c>
      <c r="B6" s="3"/>
      <c r="C6" s="60" t="s">
        <v>50</v>
      </c>
      <c r="D6" s="51"/>
      <c r="E6" s="61" t="s">
        <v>51</v>
      </c>
      <c r="F6" s="62"/>
      <c r="G6" s="60" t="s">
        <v>52</v>
      </c>
      <c r="H6" s="50"/>
      <c r="I6" s="52" t="s">
        <v>53</v>
      </c>
      <c r="J6" s="53"/>
      <c r="K6" s="50" t="s">
        <v>54</v>
      </c>
      <c r="L6" s="51"/>
      <c r="M6" s="61" t="s">
        <v>55</v>
      </c>
      <c r="N6" s="62"/>
      <c r="O6" s="61" t="s">
        <v>69</v>
      </c>
      <c r="P6" s="62"/>
      <c r="Q6" s="60" t="s">
        <v>62</v>
      </c>
      <c r="R6" s="51"/>
      <c r="S6" s="60" t="s">
        <v>56</v>
      </c>
      <c r="T6" s="51"/>
      <c r="U6" s="60" t="s">
        <v>49</v>
      </c>
      <c r="V6" s="51"/>
      <c r="W6" s="5"/>
      <c r="X6" s="7"/>
      <c r="Y6" s="18"/>
      <c r="Z6" s="18"/>
      <c r="AA6" s="60" t="s">
        <v>55</v>
      </c>
      <c r="AB6" s="51"/>
      <c r="AC6" s="61" t="s">
        <v>69</v>
      </c>
      <c r="AD6" s="62"/>
      <c r="AE6" s="60" t="s">
        <v>62</v>
      </c>
      <c r="AF6" s="51"/>
      <c r="AG6" s="8" t="s">
        <v>45</v>
      </c>
      <c r="AH6" s="7" t="s">
        <v>11</v>
      </c>
      <c r="AI6" s="6"/>
      <c r="AJ6" s="6"/>
    </row>
    <row r="7" spans="1:36" ht="12.75">
      <c r="A7" s="6" t="s">
        <v>47</v>
      </c>
      <c r="B7" s="6"/>
      <c r="C7" s="9">
        <v>0.15</v>
      </c>
      <c r="D7" s="9">
        <f>C7*B$5</f>
        <v>8.85</v>
      </c>
      <c r="E7" s="9"/>
      <c r="F7" s="6"/>
      <c r="G7" s="6"/>
      <c r="H7" s="6"/>
      <c r="I7" s="6"/>
      <c r="K7" s="6"/>
      <c r="L7" s="6"/>
      <c r="M7" s="9"/>
      <c r="N7" s="9"/>
      <c r="O7" s="9"/>
      <c r="P7" s="9"/>
      <c r="Q7" s="6"/>
      <c r="R7" s="6"/>
      <c r="S7" s="6">
        <v>0.1</v>
      </c>
      <c r="T7" s="6">
        <f>S7*B$5</f>
        <v>5.9</v>
      </c>
      <c r="U7" s="9"/>
      <c r="V7" s="6"/>
      <c r="W7" s="9">
        <f>C7+O7+S7</f>
        <v>0.25</v>
      </c>
      <c r="X7" s="15">
        <f aca="true" t="shared" si="0" ref="X7:X14">W7*B$5</f>
        <v>14.75</v>
      </c>
      <c r="Y7" s="10">
        <v>29.4</v>
      </c>
      <c r="Z7" s="20">
        <f aca="true" t="shared" si="1" ref="Z7:Z29">Y7*X7</f>
        <v>433.65</v>
      </c>
      <c r="AA7" s="9"/>
      <c r="AB7" s="9"/>
      <c r="AC7" s="9"/>
      <c r="AD7" s="9">
        <f>AC7*AG$4</f>
        <v>0</v>
      </c>
      <c r="AE7" s="6"/>
      <c r="AF7" s="6"/>
      <c r="AG7" s="9">
        <f>AC7</f>
        <v>0</v>
      </c>
      <c r="AH7" s="16">
        <f>AG7*AG$4</f>
        <v>0</v>
      </c>
      <c r="AI7" s="10">
        <v>29.4</v>
      </c>
      <c r="AJ7" s="11"/>
    </row>
    <row r="8" spans="1:36" ht="18.75" customHeight="1">
      <c r="A8" s="52" t="s">
        <v>14</v>
      </c>
      <c r="B8" s="53"/>
      <c r="C8" s="6"/>
      <c r="D8" s="9"/>
      <c r="E8" s="6"/>
      <c r="F8" s="6"/>
      <c r="G8" s="6"/>
      <c r="H8" s="6"/>
      <c r="I8" s="6">
        <v>0.005</v>
      </c>
      <c r="J8" s="6">
        <f>I8*B$5</f>
        <v>0.295</v>
      </c>
      <c r="K8" s="6">
        <v>0.005</v>
      </c>
      <c r="L8" s="6">
        <f>K8*B$5</f>
        <v>0.295</v>
      </c>
      <c r="M8" s="6"/>
      <c r="N8" s="9"/>
      <c r="O8" s="9"/>
      <c r="P8" s="9"/>
      <c r="Q8" s="6"/>
      <c r="R8" s="6"/>
      <c r="S8" s="6"/>
      <c r="T8" s="6"/>
      <c r="U8" s="6"/>
      <c r="V8" s="6"/>
      <c r="W8" s="9">
        <f>I8+K8</f>
        <v>0.01</v>
      </c>
      <c r="X8" s="15">
        <f t="shared" si="0"/>
        <v>0.59</v>
      </c>
      <c r="Y8" s="10">
        <v>68.33</v>
      </c>
      <c r="Z8" s="20">
        <f t="shared" si="1"/>
        <v>40.314699999999995</v>
      </c>
      <c r="AA8" s="6"/>
      <c r="AB8" s="9"/>
      <c r="AC8" s="9"/>
      <c r="AD8" s="9"/>
      <c r="AE8" s="6"/>
      <c r="AF8" s="6"/>
      <c r="AG8" s="9"/>
      <c r="AH8" s="16"/>
      <c r="AI8" s="10">
        <v>68.33</v>
      </c>
      <c r="AJ8" s="11">
        <f aca="true" t="shared" si="2" ref="AJ8:AJ29">AI8*AH8</f>
        <v>0</v>
      </c>
    </row>
    <row r="9" spans="1:36" ht="18" customHeight="1">
      <c r="A9" s="52" t="s">
        <v>15</v>
      </c>
      <c r="B9" s="53"/>
      <c r="C9" s="6">
        <v>0.005</v>
      </c>
      <c r="D9" s="9">
        <f>C9*B$5</f>
        <v>0.295</v>
      </c>
      <c r="E9" s="6"/>
      <c r="F9" s="6"/>
      <c r="G9" s="6"/>
      <c r="H9" s="6"/>
      <c r="I9" s="6"/>
      <c r="J9" s="6"/>
      <c r="K9" s="6">
        <v>0.005</v>
      </c>
      <c r="L9" s="6">
        <f>K9*B$5</f>
        <v>0.295</v>
      </c>
      <c r="M9" s="6">
        <v>0.004</v>
      </c>
      <c r="N9" s="9">
        <f>M9*B$5</f>
        <v>0.23600000000000002</v>
      </c>
      <c r="O9" s="9">
        <v>0.008</v>
      </c>
      <c r="P9" s="9">
        <f>O9*B$5</f>
        <v>0.47200000000000003</v>
      </c>
      <c r="Q9" s="6"/>
      <c r="R9" s="6"/>
      <c r="S9" s="6">
        <v>0.006</v>
      </c>
      <c r="T9" s="6">
        <f>S9*B$5</f>
        <v>0.354</v>
      </c>
      <c r="U9" s="6"/>
      <c r="V9" s="6"/>
      <c r="W9" s="9">
        <f>C9+K9+M9+O9+S9</f>
        <v>0.027999999999999997</v>
      </c>
      <c r="X9" s="15">
        <f t="shared" si="0"/>
        <v>1.652</v>
      </c>
      <c r="Y9" s="10">
        <v>291.67</v>
      </c>
      <c r="Z9" s="20">
        <f t="shared" si="1"/>
        <v>481.83884</v>
      </c>
      <c r="AA9" s="6">
        <v>0.004</v>
      </c>
      <c r="AB9" s="9">
        <f>AA9*AG$4</f>
        <v>0.028</v>
      </c>
      <c r="AC9" s="9">
        <v>0.008</v>
      </c>
      <c r="AD9" s="9">
        <f>AC9*AG$4</f>
        <v>0.056</v>
      </c>
      <c r="AE9" s="6"/>
      <c r="AF9" s="6"/>
      <c r="AG9" s="9">
        <f>AA9+AC9</f>
        <v>0.012</v>
      </c>
      <c r="AH9" s="16">
        <f>AG9*AG$4</f>
        <v>0.084</v>
      </c>
      <c r="AI9" s="10">
        <v>291.67</v>
      </c>
      <c r="AJ9" s="11">
        <f t="shared" si="2"/>
        <v>24.500280000000004</v>
      </c>
    </row>
    <row r="10" spans="1:36" ht="12.75">
      <c r="A10" s="6" t="s">
        <v>16</v>
      </c>
      <c r="B10" s="6"/>
      <c r="C10" s="6">
        <v>0.005</v>
      </c>
      <c r="D10" s="9">
        <f>C10*B$5</f>
        <v>0.295</v>
      </c>
      <c r="E10" s="6">
        <v>0.015</v>
      </c>
      <c r="F10" s="6">
        <f>E10*B$5</f>
        <v>0.885</v>
      </c>
      <c r="G10" s="6"/>
      <c r="H10" s="6"/>
      <c r="I10" s="6">
        <v>0.003</v>
      </c>
      <c r="J10" s="6">
        <f>I10*B$5</f>
        <v>0.177</v>
      </c>
      <c r="K10" s="6"/>
      <c r="L10" s="6"/>
      <c r="M10" s="6"/>
      <c r="N10" s="9"/>
      <c r="O10" s="9"/>
      <c r="P10" s="9"/>
      <c r="Q10" s="6">
        <v>0.015</v>
      </c>
      <c r="R10" s="6">
        <f>Q10*B$5</f>
        <v>0.885</v>
      </c>
      <c r="S10" s="6"/>
      <c r="T10" s="6"/>
      <c r="U10" s="6">
        <v>0.015</v>
      </c>
      <c r="V10" s="6">
        <f>U10*B$5</f>
        <v>0.885</v>
      </c>
      <c r="W10" s="9">
        <f>C10+E10+I10+Q10+U10</f>
        <v>0.053</v>
      </c>
      <c r="X10" s="15">
        <f t="shared" si="0"/>
        <v>3.127</v>
      </c>
      <c r="Y10" s="10">
        <v>32.5</v>
      </c>
      <c r="Z10" s="20">
        <f t="shared" si="1"/>
        <v>101.6275</v>
      </c>
      <c r="AA10" s="6"/>
      <c r="AB10" s="9"/>
      <c r="AC10" s="9"/>
      <c r="AD10" s="9"/>
      <c r="AE10" s="6">
        <v>0.015</v>
      </c>
      <c r="AF10" s="6">
        <f>AE10*AG$4</f>
        <v>0.105</v>
      </c>
      <c r="AG10" s="9">
        <f>AE10</f>
        <v>0.015</v>
      </c>
      <c r="AH10" s="16">
        <f>AG10*AG$4</f>
        <v>0.105</v>
      </c>
      <c r="AI10" s="10">
        <v>32.5</v>
      </c>
      <c r="AJ10" s="11">
        <f t="shared" si="2"/>
        <v>3.4125</v>
      </c>
    </row>
    <row r="11" spans="1:36" ht="12.75">
      <c r="A11" s="45" t="s">
        <v>17</v>
      </c>
      <c r="B11" s="46"/>
      <c r="C11" s="6"/>
      <c r="D11" s="9"/>
      <c r="E11" s="6">
        <v>0.002</v>
      </c>
      <c r="F11" s="6">
        <f>E11*B$5</f>
        <v>0.11800000000000001</v>
      </c>
      <c r="G11" s="6"/>
      <c r="H11" s="6"/>
      <c r="I11" s="6"/>
      <c r="J11" s="6"/>
      <c r="K11" s="6"/>
      <c r="L11" s="6"/>
      <c r="M11" s="6"/>
      <c r="N11" s="9"/>
      <c r="O11" s="9"/>
      <c r="P11" s="9"/>
      <c r="Q11" s="6"/>
      <c r="R11" s="6"/>
      <c r="S11" s="6"/>
      <c r="T11" s="6"/>
      <c r="U11" s="6">
        <v>0.002</v>
      </c>
      <c r="V11" s="6">
        <f>U11*B$5</f>
        <v>0.11800000000000001</v>
      </c>
      <c r="W11" s="9">
        <f>E11+U11</f>
        <v>0.004</v>
      </c>
      <c r="X11" s="15">
        <f t="shared" si="0"/>
        <v>0.23600000000000002</v>
      </c>
      <c r="Y11" s="10">
        <v>398.2</v>
      </c>
      <c r="Z11" s="20">
        <f t="shared" si="1"/>
        <v>93.9752</v>
      </c>
      <c r="AA11" s="6"/>
      <c r="AB11" s="9"/>
      <c r="AC11" s="9"/>
      <c r="AD11" s="9"/>
      <c r="AE11" s="6"/>
      <c r="AF11" s="6"/>
      <c r="AG11" s="9"/>
      <c r="AH11" s="16"/>
      <c r="AI11" s="10">
        <v>398.2</v>
      </c>
      <c r="AJ11" s="11">
        <f t="shared" si="2"/>
        <v>0</v>
      </c>
    </row>
    <row r="12" spans="1:36" ht="12.75">
      <c r="A12" s="45" t="s">
        <v>18</v>
      </c>
      <c r="B12" s="46"/>
      <c r="C12" s="6"/>
      <c r="D12" s="9"/>
      <c r="E12" s="6"/>
      <c r="F12" s="6"/>
      <c r="G12" s="9">
        <v>0.03</v>
      </c>
      <c r="H12" s="6">
        <f>G12*B$5</f>
        <v>1.77</v>
      </c>
      <c r="I12" s="6"/>
      <c r="J12" s="6"/>
      <c r="K12" s="6"/>
      <c r="L12" s="6"/>
      <c r="M12" s="6">
        <v>0.012</v>
      </c>
      <c r="N12" s="9">
        <f>M12*B$5</f>
        <v>0.708</v>
      </c>
      <c r="O12" s="9"/>
      <c r="P12" s="9"/>
      <c r="Q12" s="9">
        <v>0.06</v>
      </c>
      <c r="R12" s="6">
        <f>Q12*B$5</f>
        <v>3.54</v>
      </c>
      <c r="S12" s="6"/>
      <c r="T12" s="6"/>
      <c r="U12" s="6">
        <v>0.02</v>
      </c>
      <c r="V12" s="6">
        <f>U12*B$5</f>
        <v>1.18</v>
      </c>
      <c r="W12" s="9">
        <f>G12+M12+Q12+U12</f>
        <v>0.122</v>
      </c>
      <c r="X12" s="15">
        <f t="shared" si="0"/>
        <v>7.1979999999999995</v>
      </c>
      <c r="Y12" s="10">
        <v>32.64</v>
      </c>
      <c r="Z12" s="20">
        <f t="shared" si="1"/>
        <v>234.94271999999998</v>
      </c>
      <c r="AA12" s="6">
        <v>0.012</v>
      </c>
      <c r="AB12" s="9">
        <f>AA12*AG$4</f>
        <v>0.084</v>
      </c>
      <c r="AC12" s="9"/>
      <c r="AD12" s="9"/>
      <c r="AE12" s="9">
        <v>0.06</v>
      </c>
      <c r="AF12" s="6">
        <f>AE12*AG$4</f>
        <v>0.42</v>
      </c>
      <c r="AG12" s="9">
        <f>AA12+AE12</f>
        <v>0.072</v>
      </c>
      <c r="AH12" s="16">
        <f>AG12*AG$4</f>
        <v>0.504</v>
      </c>
      <c r="AI12" s="10">
        <v>32.64</v>
      </c>
      <c r="AJ12" s="11">
        <f t="shared" si="2"/>
        <v>16.45056</v>
      </c>
    </row>
    <row r="13" spans="1:36" ht="16.5" customHeight="1">
      <c r="A13" s="52" t="s">
        <v>58</v>
      </c>
      <c r="B13" s="53"/>
      <c r="C13" s="6">
        <v>0.04</v>
      </c>
      <c r="D13" s="9">
        <f>C13*B$5</f>
        <v>2.36</v>
      </c>
      <c r="E13" s="6"/>
      <c r="F13" s="6"/>
      <c r="G13" s="6"/>
      <c r="H13" s="6"/>
      <c r="I13" s="6"/>
      <c r="J13" s="6"/>
      <c r="K13" s="6"/>
      <c r="L13" s="6"/>
      <c r="M13" s="6"/>
      <c r="N13" s="9"/>
      <c r="O13" s="9"/>
      <c r="P13" s="9"/>
      <c r="Q13" s="6"/>
      <c r="R13" s="6"/>
      <c r="S13" s="6"/>
      <c r="T13" s="6"/>
      <c r="U13" s="6"/>
      <c r="V13" s="6"/>
      <c r="W13" s="9">
        <f>C13</f>
        <v>0.04</v>
      </c>
      <c r="X13" s="15">
        <f t="shared" si="0"/>
        <v>2.36</v>
      </c>
      <c r="Y13" s="10">
        <v>15.17</v>
      </c>
      <c r="Z13" s="20">
        <f t="shared" si="1"/>
        <v>35.8012</v>
      </c>
      <c r="AA13" s="6"/>
      <c r="AB13" s="9"/>
      <c r="AC13" s="9"/>
      <c r="AD13" s="9"/>
      <c r="AE13" s="6"/>
      <c r="AF13" s="6"/>
      <c r="AG13" s="9"/>
      <c r="AH13" s="16"/>
      <c r="AI13" s="10">
        <v>15.17</v>
      </c>
      <c r="AJ13" s="11">
        <f t="shared" si="2"/>
        <v>0</v>
      </c>
    </row>
    <row r="14" spans="1:36" ht="12.75">
      <c r="A14" s="45" t="s">
        <v>59</v>
      </c>
      <c r="B14" s="46"/>
      <c r="C14" s="6"/>
      <c r="D14" s="9"/>
      <c r="E14" s="6"/>
      <c r="F14" s="6"/>
      <c r="G14" s="6">
        <v>0.01</v>
      </c>
      <c r="H14" s="6">
        <f>G14*B$5</f>
        <v>0.59</v>
      </c>
      <c r="I14" s="6"/>
      <c r="J14" s="6"/>
      <c r="K14" s="6"/>
      <c r="L14" s="6"/>
      <c r="M14" s="6"/>
      <c r="N14" s="9"/>
      <c r="O14" s="9"/>
      <c r="P14" s="9"/>
      <c r="Q14" s="6"/>
      <c r="R14" s="6"/>
      <c r="S14" s="6"/>
      <c r="T14" s="6"/>
      <c r="U14" s="6"/>
      <c r="V14" s="6"/>
      <c r="W14" s="9">
        <f>G14</f>
        <v>0.01</v>
      </c>
      <c r="X14" s="15">
        <f t="shared" si="0"/>
        <v>0.59</v>
      </c>
      <c r="Y14" s="10">
        <v>398</v>
      </c>
      <c r="Z14" s="20">
        <f t="shared" si="1"/>
        <v>234.82</v>
      </c>
      <c r="AA14" s="6"/>
      <c r="AB14" s="9"/>
      <c r="AC14" s="9"/>
      <c r="AD14" s="9"/>
      <c r="AE14" s="6"/>
      <c r="AF14" s="6"/>
      <c r="AG14" s="9"/>
      <c r="AH14" s="16"/>
      <c r="AI14" s="10">
        <v>398</v>
      </c>
      <c r="AJ14" s="11">
        <f t="shared" si="2"/>
        <v>0</v>
      </c>
    </row>
    <row r="15" spans="1:36" ht="12.75">
      <c r="A15" s="6" t="s">
        <v>20</v>
      </c>
      <c r="B15" s="6"/>
      <c r="C15" s="6"/>
      <c r="D15" s="9"/>
      <c r="E15" s="6"/>
      <c r="F15" s="6"/>
      <c r="G15" s="6"/>
      <c r="H15" s="6"/>
      <c r="I15" s="9"/>
      <c r="J15" s="6"/>
      <c r="K15" s="9">
        <v>0.02</v>
      </c>
      <c r="L15" s="6">
        <f>K15*B$5</f>
        <v>1.18</v>
      </c>
      <c r="M15" s="9"/>
      <c r="N15" s="9"/>
      <c r="O15" s="9"/>
      <c r="P15" s="9"/>
      <c r="Q15" s="6"/>
      <c r="R15" s="6"/>
      <c r="S15" s="6"/>
      <c r="T15" s="6"/>
      <c r="U15" s="6"/>
      <c r="V15" s="6"/>
      <c r="W15" s="9">
        <f>K15</f>
        <v>0.02</v>
      </c>
      <c r="X15" s="15">
        <f aca="true" t="shared" si="3" ref="X15:X28">W15*B$5</f>
        <v>1.18</v>
      </c>
      <c r="Y15" s="10">
        <v>18</v>
      </c>
      <c r="Z15" s="20">
        <f t="shared" si="1"/>
        <v>21.24</v>
      </c>
      <c r="AA15" s="9"/>
      <c r="AB15" s="9"/>
      <c r="AC15" s="9"/>
      <c r="AD15" s="9"/>
      <c r="AE15" s="6"/>
      <c r="AF15" s="6"/>
      <c r="AG15" s="9"/>
      <c r="AH15" s="16"/>
      <c r="AI15" s="10">
        <v>18</v>
      </c>
      <c r="AJ15" s="11">
        <f t="shared" si="2"/>
        <v>0</v>
      </c>
    </row>
    <row r="16" spans="1:36" ht="12.75">
      <c r="A16" s="67" t="s">
        <v>23</v>
      </c>
      <c r="B16" s="67"/>
      <c r="C16" s="6"/>
      <c r="D16" s="9"/>
      <c r="E16" s="6"/>
      <c r="F16" s="6"/>
      <c r="G16" s="6"/>
      <c r="H16" s="6"/>
      <c r="I16" s="6">
        <v>0.063</v>
      </c>
      <c r="J16" s="6">
        <f>I16*B$5</f>
        <v>3.717</v>
      </c>
      <c r="K16" s="9"/>
      <c r="L16" s="6"/>
      <c r="M16" s="9"/>
      <c r="N16" s="9"/>
      <c r="O16" s="9"/>
      <c r="P16" s="9"/>
      <c r="Q16" s="6"/>
      <c r="R16" s="6"/>
      <c r="S16" s="6"/>
      <c r="T16" s="6"/>
      <c r="U16" s="6"/>
      <c r="V16" s="6"/>
      <c r="W16" s="9">
        <f>I16</f>
        <v>0.063</v>
      </c>
      <c r="X16" s="15">
        <f t="shared" si="3"/>
        <v>3.717</v>
      </c>
      <c r="Y16" s="10">
        <v>15</v>
      </c>
      <c r="Z16" s="20">
        <f t="shared" si="1"/>
        <v>55.755</v>
      </c>
      <c r="AA16" s="9"/>
      <c r="AB16" s="9"/>
      <c r="AC16" s="9"/>
      <c r="AD16" s="9"/>
      <c r="AE16" s="6"/>
      <c r="AF16" s="6"/>
      <c r="AG16" s="9"/>
      <c r="AH16" s="16"/>
      <c r="AI16" s="10">
        <v>15</v>
      </c>
      <c r="AJ16" s="11"/>
    </row>
    <row r="17" spans="1:36" ht="12.75">
      <c r="A17" s="41" t="s">
        <v>21</v>
      </c>
      <c r="B17" s="41"/>
      <c r="C17" s="6"/>
      <c r="D17" s="9"/>
      <c r="E17" s="6"/>
      <c r="F17" s="6"/>
      <c r="G17" s="6"/>
      <c r="H17" s="6"/>
      <c r="I17" s="6">
        <v>0.005</v>
      </c>
      <c r="J17" s="6">
        <f>I17*B$5</f>
        <v>0.295</v>
      </c>
      <c r="K17" s="9">
        <v>0.01</v>
      </c>
      <c r="L17" s="6">
        <f>K17*B$5</f>
        <v>0.59</v>
      </c>
      <c r="M17" s="9"/>
      <c r="N17" s="9"/>
      <c r="O17" s="9"/>
      <c r="P17" s="9"/>
      <c r="Q17" s="6"/>
      <c r="R17" s="6"/>
      <c r="S17" s="6"/>
      <c r="T17" s="6"/>
      <c r="U17" s="6"/>
      <c r="V17" s="6"/>
      <c r="W17" s="9">
        <f>I17+K17</f>
        <v>0.015</v>
      </c>
      <c r="X17" s="15">
        <f t="shared" si="3"/>
        <v>0.885</v>
      </c>
      <c r="Y17" s="10">
        <v>14.72</v>
      </c>
      <c r="Z17" s="20">
        <f t="shared" si="1"/>
        <v>13.0272</v>
      </c>
      <c r="AA17" s="9"/>
      <c r="AB17" s="9"/>
      <c r="AC17" s="9"/>
      <c r="AD17" s="9"/>
      <c r="AE17" s="6"/>
      <c r="AF17" s="6"/>
      <c r="AG17" s="9"/>
      <c r="AH17" s="16"/>
      <c r="AI17" s="10">
        <v>14.72</v>
      </c>
      <c r="AJ17" s="11">
        <f t="shared" si="2"/>
        <v>0</v>
      </c>
    </row>
    <row r="18" spans="1:36" ht="12.75">
      <c r="A18" s="41" t="s">
        <v>22</v>
      </c>
      <c r="B18" s="41"/>
      <c r="C18" s="6">
        <v>0.002</v>
      </c>
      <c r="D18" s="9">
        <f>C18*B$5</f>
        <v>0.11800000000000001</v>
      </c>
      <c r="E18" s="6"/>
      <c r="F18" s="6"/>
      <c r="G18" s="6"/>
      <c r="H18" s="6"/>
      <c r="I18" s="6"/>
      <c r="J18" s="6"/>
      <c r="K18" s="6">
        <v>0.002</v>
      </c>
      <c r="L18" s="6">
        <f>K18*B$5</f>
        <v>0.11800000000000001</v>
      </c>
      <c r="M18" s="6">
        <v>0.002</v>
      </c>
      <c r="N18" s="9">
        <f>M18*B$5</f>
        <v>0.11800000000000001</v>
      </c>
      <c r="O18" s="9">
        <v>0.002</v>
      </c>
      <c r="P18" s="9">
        <f>O18*B$5</f>
        <v>0.11800000000000001</v>
      </c>
      <c r="Q18" s="6"/>
      <c r="R18" s="6"/>
      <c r="S18" s="6">
        <v>0.002</v>
      </c>
      <c r="T18" s="6">
        <f>S18*B$5</f>
        <v>0.11800000000000001</v>
      </c>
      <c r="U18" s="6"/>
      <c r="V18" s="6"/>
      <c r="W18" s="9">
        <f>C18+K18+M18+O18+S18</f>
        <v>0.01</v>
      </c>
      <c r="X18" s="15">
        <f t="shared" si="3"/>
        <v>0.59</v>
      </c>
      <c r="Y18" s="10">
        <v>9</v>
      </c>
      <c r="Z18" s="20">
        <f t="shared" si="1"/>
        <v>5.31</v>
      </c>
      <c r="AA18" s="6">
        <v>0.002</v>
      </c>
      <c r="AB18" s="9">
        <f>AA18*AG$4</f>
        <v>0.014</v>
      </c>
      <c r="AC18" s="9">
        <v>0.002</v>
      </c>
      <c r="AD18" s="9">
        <f>AC18*AG$4</f>
        <v>0.014</v>
      </c>
      <c r="AE18" s="6"/>
      <c r="AF18" s="6"/>
      <c r="AG18" s="9">
        <f>AA18+AC18</f>
        <v>0.004</v>
      </c>
      <c r="AH18" s="16">
        <f>AG18*AG$4</f>
        <v>0.028</v>
      </c>
      <c r="AI18" s="10">
        <v>9</v>
      </c>
      <c r="AJ18" s="11">
        <f t="shared" si="2"/>
        <v>0.252</v>
      </c>
    </row>
    <row r="19" spans="1:36" ht="12.75">
      <c r="A19" s="41" t="s">
        <v>60</v>
      </c>
      <c r="B19" s="41"/>
      <c r="C19" s="6"/>
      <c r="D19" s="9"/>
      <c r="E19" s="6"/>
      <c r="F19" s="6"/>
      <c r="G19" s="6"/>
      <c r="H19" s="6"/>
      <c r="I19" s="6"/>
      <c r="J19" s="6"/>
      <c r="K19" s="6">
        <v>0.016</v>
      </c>
      <c r="L19" s="6">
        <f>K19*B$5</f>
        <v>0.9440000000000001</v>
      </c>
      <c r="M19" s="9"/>
      <c r="N19" s="9"/>
      <c r="O19" s="9"/>
      <c r="P19" s="9"/>
      <c r="Q19" s="6"/>
      <c r="R19" s="6"/>
      <c r="S19" s="6"/>
      <c r="T19" s="6"/>
      <c r="U19" s="6"/>
      <c r="V19" s="6"/>
      <c r="W19" s="9">
        <f>K19</f>
        <v>0.016</v>
      </c>
      <c r="X19" s="15">
        <f t="shared" si="3"/>
        <v>0.9440000000000001</v>
      </c>
      <c r="Y19" s="10">
        <v>41</v>
      </c>
      <c r="Z19" s="20">
        <f t="shared" si="1"/>
        <v>38.704</v>
      </c>
      <c r="AA19" s="9"/>
      <c r="AB19" s="9"/>
      <c r="AC19" s="9"/>
      <c r="AD19" s="9"/>
      <c r="AE19" s="6"/>
      <c r="AF19" s="6"/>
      <c r="AG19" s="9"/>
      <c r="AH19" s="16"/>
      <c r="AI19" s="10">
        <v>41</v>
      </c>
      <c r="AJ19" s="11">
        <f t="shared" si="2"/>
        <v>0</v>
      </c>
    </row>
    <row r="20" spans="1:36" ht="12.75">
      <c r="A20" s="41" t="s">
        <v>46</v>
      </c>
      <c r="B20" s="41"/>
      <c r="C20" s="6"/>
      <c r="D20" s="9"/>
      <c r="E20" s="6"/>
      <c r="F20" s="6"/>
      <c r="G20" s="6"/>
      <c r="H20" s="6"/>
      <c r="I20" s="6"/>
      <c r="J20" s="6"/>
      <c r="K20" s="6"/>
      <c r="L20" s="6"/>
      <c r="M20" s="9">
        <v>0.09</v>
      </c>
      <c r="N20" s="9">
        <f>M20*B$5</f>
        <v>5.31</v>
      </c>
      <c r="O20" s="9"/>
      <c r="P20" s="9"/>
      <c r="Q20" s="6"/>
      <c r="R20" s="6"/>
      <c r="S20" s="6"/>
      <c r="T20" s="6"/>
      <c r="U20" s="6"/>
      <c r="V20" s="6"/>
      <c r="W20" s="9">
        <f>M20</f>
        <v>0.09</v>
      </c>
      <c r="X20" s="15">
        <f t="shared" si="3"/>
        <v>5.31</v>
      </c>
      <c r="Y20" s="10">
        <v>265</v>
      </c>
      <c r="Z20" s="20">
        <f t="shared" si="1"/>
        <v>1407.1499999999999</v>
      </c>
      <c r="AA20" s="9">
        <v>0.09</v>
      </c>
      <c r="AB20" s="9">
        <f>AA20*AG$4</f>
        <v>0.63</v>
      </c>
      <c r="AC20" s="9"/>
      <c r="AD20" s="9"/>
      <c r="AE20" s="6"/>
      <c r="AF20" s="6"/>
      <c r="AG20" s="9">
        <f>AA20</f>
        <v>0.09</v>
      </c>
      <c r="AH20" s="16">
        <f>AG20*AG$4</f>
        <v>0.63</v>
      </c>
      <c r="AI20" s="10">
        <v>265</v>
      </c>
      <c r="AJ20" s="11">
        <f t="shared" si="2"/>
        <v>166.95</v>
      </c>
    </row>
    <row r="21" spans="1:36" ht="12.75">
      <c r="A21" s="41" t="s">
        <v>37</v>
      </c>
      <c r="B21" s="41"/>
      <c r="C21" s="6"/>
      <c r="D21" s="9"/>
      <c r="E21" s="6"/>
      <c r="F21" s="6"/>
      <c r="G21" s="6"/>
      <c r="H21" s="6"/>
      <c r="I21" s="6"/>
      <c r="J21" s="6"/>
      <c r="K21" s="9"/>
      <c r="L21" s="6"/>
      <c r="M21" s="6"/>
      <c r="N21" s="9"/>
      <c r="O21" s="9"/>
      <c r="P21" s="9"/>
      <c r="Q21" s="6">
        <v>0.01</v>
      </c>
      <c r="R21" s="6">
        <f>Q21*B$5</f>
        <v>0.59</v>
      </c>
      <c r="S21" s="6"/>
      <c r="T21" s="6"/>
      <c r="U21" s="6"/>
      <c r="V21" s="6"/>
      <c r="W21" s="9">
        <f>Q21</f>
        <v>0.01</v>
      </c>
      <c r="X21" s="15">
        <f t="shared" si="3"/>
        <v>0.59</v>
      </c>
      <c r="Y21" s="10">
        <v>56</v>
      </c>
      <c r="Z21" s="20">
        <f t="shared" si="1"/>
        <v>33.04</v>
      </c>
      <c r="AA21" s="6"/>
      <c r="AB21" s="9"/>
      <c r="AC21" s="9"/>
      <c r="AD21" s="9"/>
      <c r="AE21" s="6">
        <v>0.01</v>
      </c>
      <c r="AF21" s="6">
        <f>AE21*AG$4</f>
        <v>0.07</v>
      </c>
      <c r="AG21" s="9">
        <f>AE21</f>
        <v>0.01</v>
      </c>
      <c r="AH21" s="16">
        <f>AG21*AG$4</f>
        <v>0.07</v>
      </c>
      <c r="AI21" s="10">
        <v>56</v>
      </c>
      <c r="AJ21" s="11">
        <f t="shared" si="2"/>
        <v>3.9200000000000004</v>
      </c>
    </row>
    <row r="22" spans="1:36" ht="12.75">
      <c r="A22" s="41" t="s">
        <v>61</v>
      </c>
      <c r="B22" s="41"/>
      <c r="C22" s="6"/>
      <c r="D22" s="9"/>
      <c r="E22" s="6"/>
      <c r="F22" s="6"/>
      <c r="G22" s="6"/>
      <c r="H22" s="6"/>
      <c r="I22" s="6"/>
      <c r="J22" s="6"/>
      <c r="K22" s="6"/>
      <c r="L22" s="6"/>
      <c r="M22" s="6"/>
      <c r="N22" s="9"/>
      <c r="O22" s="9"/>
      <c r="P22" s="9"/>
      <c r="Q22" s="6"/>
      <c r="R22" s="6"/>
      <c r="S22" s="6">
        <v>1.5</v>
      </c>
      <c r="T22" s="6">
        <f>S22*B$5</f>
        <v>88.5</v>
      </c>
      <c r="U22" s="6"/>
      <c r="V22" s="6"/>
      <c r="W22" s="9">
        <f>S22</f>
        <v>1.5</v>
      </c>
      <c r="X22" s="15">
        <f t="shared" si="3"/>
        <v>88.5</v>
      </c>
      <c r="Y22" s="10">
        <v>5.5</v>
      </c>
      <c r="Z22" s="20">
        <f t="shared" si="1"/>
        <v>486.75</v>
      </c>
      <c r="AA22" s="6"/>
      <c r="AB22" s="9"/>
      <c r="AC22" s="9"/>
      <c r="AD22" s="9"/>
      <c r="AE22" s="6"/>
      <c r="AF22" s="6"/>
      <c r="AG22" s="9"/>
      <c r="AH22" s="16"/>
      <c r="AI22" s="10">
        <v>5.5</v>
      </c>
      <c r="AJ22" s="11">
        <f t="shared" si="2"/>
        <v>0</v>
      </c>
    </row>
    <row r="23" spans="1:36" ht="12.75">
      <c r="A23" s="41" t="s">
        <v>63</v>
      </c>
      <c r="B23" s="42"/>
      <c r="C23" s="6"/>
      <c r="D23" s="9"/>
      <c r="E23" s="6"/>
      <c r="F23" s="6"/>
      <c r="G23" s="6"/>
      <c r="H23" s="6"/>
      <c r="I23" s="6"/>
      <c r="J23" s="6"/>
      <c r="K23" s="6">
        <v>0.05</v>
      </c>
      <c r="L23" s="6">
        <f>K23*B$5</f>
        <v>2.95</v>
      </c>
      <c r="M23" s="6"/>
      <c r="N23" s="9"/>
      <c r="O23" s="9"/>
      <c r="P23" s="9"/>
      <c r="Q23" s="6"/>
      <c r="R23" s="6"/>
      <c r="S23" s="6"/>
      <c r="T23" s="6"/>
      <c r="U23" s="6"/>
      <c r="V23" s="6"/>
      <c r="W23" s="9">
        <f>K23</f>
        <v>0.05</v>
      </c>
      <c r="X23" s="15">
        <f t="shared" si="3"/>
        <v>2.95</v>
      </c>
      <c r="Y23" s="10">
        <v>113</v>
      </c>
      <c r="Z23" s="20">
        <f t="shared" si="1"/>
        <v>333.35</v>
      </c>
      <c r="AA23" s="6"/>
      <c r="AB23" s="9"/>
      <c r="AC23" s="9"/>
      <c r="AD23" s="9"/>
      <c r="AE23" s="6"/>
      <c r="AF23" s="6"/>
      <c r="AG23" s="9"/>
      <c r="AH23" s="16"/>
      <c r="AI23" s="10">
        <v>113</v>
      </c>
      <c r="AJ23" s="11">
        <f t="shared" si="2"/>
        <v>0</v>
      </c>
    </row>
    <row r="24" spans="1:36" ht="12.75">
      <c r="A24" s="41" t="s">
        <v>19</v>
      </c>
      <c r="B24" s="42"/>
      <c r="C24" s="6"/>
      <c r="D24" s="9"/>
      <c r="E24" s="6"/>
      <c r="F24" s="6"/>
      <c r="G24" s="6"/>
      <c r="H24" s="6"/>
      <c r="I24" s="6"/>
      <c r="J24" s="6"/>
      <c r="K24" s="6"/>
      <c r="L24" s="6"/>
      <c r="M24" s="6"/>
      <c r="N24" s="9"/>
      <c r="O24" s="9"/>
      <c r="P24" s="9"/>
      <c r="Q24" s="6"/>
      <c r="R24" s="6"/>
      <c r="S24" s="6"/>
      <c r="T24" s="6"/>
      <c r="U24" s="6"/>
      <c r="V24" s="6"/>
      <c r="W24" s="9">
        <f>I24</f>
        <v>0</v>
      </c>
      <c r="X24" s="15">
        <f t="shared" si="3"/>
        <v>0</v>
      </c>
      <c r="Y24" s="10">
        <v>54</v>
      </c>
      <c r="Z24" s="20">
        <f t="shared" si="1"/>
        <v>0</v>
      </c>
      <c r="AA24" s="6"/>
      <c r="AB24" s="9"/>
      <c r="AC24" s="9"/>
      <c r="AD24" s="9"/>
      <c r="AE24" s="6"/>
      <c r="AF24" s="6"/>
      <c r="AG24" s="9"/>
      <c r="AH24" s="16"/>
      <c r="AI24" s="10">
        <v>54</v>
      </c>
      <c r="AJ24" s="11">
        <f t="shared" si="2"/>
        <v>0</v>
      </c>
    </row>
    <row r="25" spans="1:36" ht="12.75">
      <c r="A25" s="41" t="s">
        <v>67</v>
      </c>
      <c r="B25" s="42"/>
      <c r="C25" s="6"/>
      <c r="D25" s="9"/>
      <c r="E25" s="6"/>
      <c r="F25" s="6"/>
      <c r="G25" s="6"/>
      <c r="H25" s="6"/>
      <c r="I25" s="6"/>
      <c r="J25" s="6"/>
      <c r="K25" s="6"/>
      <c r="L25" s="6"/>
      <c r="M25" s="6"/>
      <c r="N25" s="9"/>
      <c r="O25" s="9"/>
      <c r="P25" s="9"/>
      <c r="Q25" s="6"/>
      <c r="R25" s="6"/>
      <c r="S25" s="6">
        <v>0.12</v>
      </c>
      <c r="T25" s="6">
        <f>S25*B$5</f>
        <v>7.08</v>
      </c>
      <c r="U25" s="6"/>
      <c r="V25" s="6"/>
      <c r="W25" s="9">
        <f>S25</f>
        <v>0.12</v>
      </c>
      <c r="X25" s="15">
        <f t="shared" si="3"/>
        <v>7.08</v>
      </c>
      <c r="Y25" s="10">
        <v>39.6</v>
      </c>
      <c r="Z25" s="20">
        <f t="shared" si="1"/>
        <v>280.368</v>
      </c>
      <c r="AA25" s="6"/>
      <c r="AB25" s="9"/>
      <c r="AC25" s="9"/>
      <c r="AD25" s="9"/>
      <c r="AE25" s="6"/>
      <c r="AF25" s="6"/>
      <c r="AG25" s="9"/>
      <c r="AH25" s="16"/>
      <c r="AI25" s="10">
        <v>39.6</v>
      </c>
      <c r="AJ25" s="11">
        <f t="shared" si="2"/>
        <v>0</v>
      </c>
    </row>
    <row r="26" spans="1:36" ht="12.75">
      <c r="A26" s="41" t="s">
        <v>70</v>
      </c>
      <c r="B26" s="42"/>
      <c r="C26" s="6"/>
      <c r="D26" s="9"/>
      <c r="E26" s="6"/>
      <c r="F26" s="6"/>
      <c r="G26" s="6"/>
      <c r="H26" s="6"/>
      <c r="I26" s="6"/>
      <c r="J26" s="6"/>
      <c r="K26" s="6"/>
      <c r="L26" s="6"/>
      <c r="M26" s="6"/>
      <c r="N26" s="9"/>
      <c r="O26" s="9">
        <v>0.05</v>
      </c>
      <c r="P26" s="9">
        <f>O26*B$5</f>
        <v>2.95</v>
      </c>
      <c r="Q26" s="6"/>
      <c r="R26" s="6"/>
      <c r="S26" s="6"/>
      <c r="T26" s="6"/>
      <c r="U26" s="6"/>
      <c r="V26" s="6"/>
      <c r="W26" s="9">
        <f>O26</f>
        <v>0.05</v>
      </c>
      <c r="X26" s="15">
        <f t="shared" si="3"/>
        <v>2.95</v>
      </c>
      <c r="Y26" s="10">
        <v>24</v>
      </c>
      <c r="Z26" s="20">
        <f t="shared" si="1"/>
        <v>70.80000000000001</v>
      </c>
      <c r="AA26" s="6"/>
      <c r="AB26" s="9"/>
      <c r="AC26" s="9">
        <v>0.05</v>
      </c>
      <c r="AD26" s="9">
        <f>AC26*AG$4</f>
        <v>0.35000000000000003</v>
      </c>
      <c r="AE26" s="6"/>
      <c r="AF26" s="6"/>
      <c r="AG26" s="16">
        <f>AC26</f>
        <v>0.05</v>
      </c>
      <c r="AH26" s="16">
        <f>AG26*AG$4</f>
        <v>0.35000000000000003</v>
      </c>
      <c r="AI26" s="10">
        <v>24</v>
      </c>
      <c r="AJ26" s="11">
        <f t="shared" si="2"/>
        <v>8.4</v>
      </c>
    </row>
    <row r="27" spans="1:36" ht="12.75">
      <c r="A27" s="43" t="s">
        <v>71</v>
      </c>
      <c r="B27" s="44"/>
      <c r="C27" s="6"/>
      <c r="D27" s="9"/>
      <c r="E27" s="6"/>
      <c r="F27" s="6"/>
      <c r="G27" s="6"/>
      <c r="H27" s="6"/>
      <c r="I27" s="6"/>
      <c r="J27" s="6"/>
      <c r="K27" s="6"/>
      <c r="L27" s="6"/>
      <c r="M27" s="6"/>
      <c r="N27" s="9"/>
      <c r="O27" s="9">
        <v>0.005</v>
      </c>
      <c r="P27" s="9">
        <f>O27*B$5</f>
        <v>0.295</v>
      </c>
      <c r="Q27" s="6"/>
      <c r="R27" s="6"/>
      <c r="S27" s="6"/>
      <c r="T27" s="6"/>
      <c r="U27" s="6"/>
      <c r="V27" s="6"/>
      <c r="W27" s="9">
        <f>O27</f>
        <v>0.005</v>
      </c>
      <c r="X27" s="15">
        <f t="shared" si="3"/>
        <v>0.295</v>
      </c>
      <c r="Y27" s="10">
        <v>87.5</v>
      </c>
      <c r="Z27" s="20">
        <f t="shared" si="1"/>
        <v>25.8125</v>
      </c>
      <c r="AA27" s="6"/>
      <c r="AB27" s="9"/>
      <c r="AC27" s="9">
        <v>0.005</v>
      </c>
      <c r="AD27" s="9">
        <f>AC27*AG$4</f>
        <v>0.035</v>
      </c>
      <c r="AE27" s="6"/>
      <c r="AF27" s="6"/>
      <c r="AG27" s="16">
        <f>AC27</f>
        <v>0.005</v>
      </c>
      <c r="AH27" s="16">
        <f>AG27*AG$4</f>
        <v>0.035</v>
      </c>
      <c r="AI27" s="10">
        <v>87.5</v>
      </c>
      <c r="AJ27" s="11">
        <f t="shared" si="2"/>
        <v>3.0625000000000004</v>
      </c>
    </row>
    <row r="28" spans="1:36" ht="12.75">
      <c r="A28" s="43" t="s">
        <v>72</v>
      </c>
      <c r="B28" s="44"/>
      <c r="C28" s="6"/>
      <c r="D28" s="9"/>
      <c r="E28" s="6"/>
      <c r="F28" s="6"/>
      <c r="G28" s="6"/>
      <c r="H28" s="6"/>
      <c r="I28" s="6"/>
      <c r="J28" s="6"/>
      <c r="K28" s="6"/>
      <c r="L28" s="6"/>
      <c r="M28" s="6"/>
      <c r="N28" s="9"/>
      <c r="O28" s="9">
        <v>0.005</v>
      </c>
      <c r="P28" s="9">
        <f>O28*B$5</f>
        <v>0.295</v>
      </c>
      <c r="Q28" s="6"/>
      <c r="R28" s="6"/>
      <c r="S28" s="6"/>
      <c r="T28" s="6"/>
      <c r="U28" s="6"/>
      <c r="V28" s="6"/>
      <c r="W28" s="9">
        <f>O28</f>
        <v>0.005</v>
      </c>
      <c r="X28" s="15">
        <f t="shared" si="3"/>
        <v>0.295</v>
      </c>
      <c r="Y28" s="10">
        <v>21.84</v>
      </c>
      <c r="Z28" s="20">
        <f t="shared" si="1"/>
        <v>6.442799999999999</v>
      </c>
      <c r="AA28" s="6"/>
      <c r="AB28" s="9"/>
      <c r="AC28" s="9">
        <v>0.005</v>
      </c>
      <c r="AD28" s="9">
        <f>AC28*AG$4</f>
        <v>0.035</v>
      </c>
      <c r="AE28" s="6"/>
      <c r="AF28" s="6"/>
      <c r="AG28" s="16">
        <f>AC28</f>
        <v>0.005</v>
      </c>
      <c r="AH28" s="16">
        <f>AG28*AG$4</f>
        <v>0.035</v>
      </c>
      <c r="AI28" s="10">
        <v>21.84</v>
      </c>
      <c r="AJ28" s="11">
        <f t="shared" si="2"/>
        <v>0.7644000000000001</v>
      </c>
    </row>
    <row r="29" spans="1:36" ht="12.75">
      <c r="A29" s="45" t="s">
        <v>68</v>
      </c>
      <c r="B29" s="46"/>
      <c r="C29" s="6"/>
      <c r="D29" s="9"/>
      <c r="E29" s="6"/>
      <c r="F29" s="6"/>
      <c r="G29" s="6"/>
      <c r="H29" s="6"/>
      <c r="I29" s="6"/>
      <c r="J29" s="6"/>
      <c r="K29" s="6"/>
      <c r="L29" s="6"/>
      <c r="M29" s="6"/>
      <c r="N29" s="9"/>
      <c r="O29" s="9"/>
      <c r="P29" s="9"/>
      <c r="Q29" s="6"/>
      <c r="R29" s="6"/>
      <c r="S29" s="6"/>
      <c r="T29" s="6"/>
      <c r="U29" s="6"/>
      <c r="V29" s="6"/>
      <c r="W29" s="9"/>
      <c r="X29" s="15">
        <v>0.003</v>
      </c>
      <c r="Y29" s="10">
        <v>3200</v>
      </c>
      <c r="Z29" s="20">
        <f t="shared" si="1"/>
        <v>9.6</v>
      </c>
      <c r="AA29" s="6"/>
      <c r="AB29" s="9"/>
      <c r="AC29" s="9"/>
      <c r="AD29" s="9"/>
      <c r="AE29" s="6"/>
      <c r="AF29" s="6"/>
      <c r="AG29" s="9"/>
      <c r="AH29" s="16"/>
      <c r="AI29" s="10">
        <v>3200</v>
      </c>
      <c r="AJ29" s="11">
        <f t="shared" si="2"/>
        <v>0</v>
      </c>
    </row>
    <row r="30" spans="1:36" ht="12.75">
      <c r="A30" s="33" t="s">
        <v>24</v>
      </c>
      <c r="B30" s="6"/>
      <c r="C30" s="9">
        <v>0.2</v>
      </c>
      <c r="D30" s="9"/>
      <c r="E30" s="9">
        <v>0.2</v>
      </c>
      <c r="F30" s="9"/>
      <c r="G30" s="9">
        <v>0.04</v>
      </c>
      <c r="H30" s="6"/>
      <c r="I30" s="6">
        <v>0.06</v>
      </c>
      <c r="J30" s="6"/>
      <c r="K30" s="9">
        <v>0.2</v>
      </c>
      <c r="L30" s="9"/>
      <c r="M30" s="9">
        <v>0.08</v>
      </c>
      <c r="N30" s="9"/>
      <c r="O30" s="9">
        <v>0.1</v>
      </c>
      <c r="P30" s="9"/>
      <c r="Q30" s="9">
        <v>0.2</v>
      </c>
      <c r="R30" s="9"/>
      <c r="S30" s="9">
        <v>0.1</v>
      </c>
      <c r="T30" s="6"/>
      <c r="U30" s="9">
        <v>0.2</v>
      </c>
      <c r="V30" s="9"/>
      <c r="W30" s="9"/>
      <c r="X30" s="15"/>
      <c r="Y30" s="15"/>
      <c r="Z30" s="20">
        <f>SUM(Z7:Z29)</f>
        <v>4444.31966</v>
      </c>
      <c r="AA30" s="9">
        <v>0.08</v>
      </c>
      <c r="AB30" s="9"/>
      <c r="AC30" s="9">
        <v>0.1</v>
      </c>
      <c r="AD30" s="9"/>
      <c r="AE30" s="9">
        <v>0.2</v>
      </c>
      <c r="AF30" s="9"/>
      <c r="AG30" s="6"/>
      <c r="AH30" s="15"/>
      <c r="AI30" s="6"/>
      <c r="AJ30" s="11">
        <f>SUM(AJ7:AJ29)</f>
        <v>227.71223999999998</v>
      </c>
    </row>
    <row r="31" ht="12.75">
      <c r="AJ31" s="25"/>
    </row>
    <row r="32" spans="3:26" ht="12.75">
      <c r="C32" t="s">
        <v>42</v>
      </c>
      <c r="N32" t="s">
        <v>39</v>
      </c>
      <c r="Z32" t="s">
        <v>43</v>
      </c>
    </row>
  </sheetData>
  <mergeCells count="42">
    <mergeCell ref="I6:J6"/>
    <mergeCell ref="S6:T6"/>
    <mergeCell ref="M6:N6"/>
    <mergeCell ref="A21:B21"/>
    <mergeCell ref="A13:B13"/>
    <mergeCell ref="A16:B16"/>
    <mergeCell ref="A19:B19"/>
    <mergeCell ref="A20:B20"/>
    <mergeCell ref="AC6:AD6"/>
    <mergeCell ref="C2:O2"/>
    <mergeCell ref="Q6:R6"/>
    <mergeCell ref="A3:F3"/>
    <mergeCell ref="C5:H5"/>
    <mergeCell ref="M3:W3"/>
    <mergeCell ref="C6:D6"/>
    <mergeCell ref="E6:F6"/>
    <mergeCell ref="G6:H6"/>
    <mergeCell ref="O6:P6"/>
    <mergeCell ref="K6:L6"/>
    <mergeCell ref="A8:B8"/>
    <mergeCell ref="A9:B9"/>
    <mergeCell ref="M1:AI1"/>
    <mergeCell ref="AA4:AF4"/>
    <mergeCell ref="S5:V5"/>
    <mergeCell ref="U6:V6"/>
    <mergeCell ref="AA5:AF5"/>
    <mergeCell ref="AA6:AB6"/>
    <mergeCell ref="AE6:AF6"/>
    <mergeCell ref="A29:B29"/>
    <mergeCell ref="I5:R5"/>
    <mergeCell ref="A23:B23"/>
    <mergeCell ref="A24:B24"/>
    <mergeCell ref="A25:B25"/>
    <mergeCell ref="A14:B14"/>
    <mergeCell ref="A17:B17"/>
    <mergeCell ref="A18:B18"/>
    <mergeCell ref="A11:B11"/>
    <mergeCell ref="A12:B12"/>
    <mergeCell ref="A26:B26"/>
    <mergeCell ref="A27:B27"/>
    <mergeCell ref="A28:B28"/>
    <mergeCell ref="A22:B22"/>
  </mergeCells>
  <printOptions/>
  <pageMargins left="0.17" right="0.18" top="0.3" bottom="0.24" header="0.5" footer="0.2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workbookViewId="0" topLeftCell="A1">
      <selection activeCell="X27" sqref="X27"/>
    </sheetView>
  </sheetViews>
  <sheetFormatPr defaultColWidth="9.00390625" defaultRowHeight="12.75"/>
  <cols>
    <col min="2" max="2" width="4.625" style="0" customWidth="1"/>
    <col min="3" max="3" width="4.25390625" style="0" customWidth="1"/>
    <col min="4" max="4" width="4.00390625" style="0" customWidth="1"/>
    <col min="5" max="5" width="5.125" style="0" customWidth="1"/>
    <col min="6" max="6" width="5.375" style="0" customWidth="1"/>
    <col min="7" max="10" width="3.625" style="0" customWidth="1"/>
    <col min="11" max="11" width="6.625" style="0" customWidth="1"/>
    <col min="12" max="12" width="3.625" style="0" customWidth="1"/>
    <col min="13" max="13" width="3.75390625" style="0" customWidth="1"/>
    <col min="14" max="14" width="4.25390625" style="0" customWidth="1"/>
    <col min="15" max="16" width="3.75390625" style="0" customWidth="1"/>
    <col min="17" max="22" width="4.75390625" style="0" customWidth="1"/>
    <col min="23" max="23" width="5.375" style="0" customWidth="1"/>
    <col min="24" max="24" width="4.75390625" style="0" customWidth="1"/>
    <col min="26" max="26" width="10.875" style="0" bestFit="1" customWidth="1"/>
  </cols>
  <sheetData>
    <row r="1" spans="1:25" ht="12.75">
      <c r="A1" t="s">
        <v>0</v>
      </c>
      <c r="M1" s="54" t="s">
        <v>4</v>
      </c>
      <c r="N1" s="54"/>
      <c r="O1" s="54"/>
      <c r="P1" s="54"/>
      <c r="Q1" s="54"/>
      <c r="R1" s="54"/>
      <c r="S1" s="54"/>
      <c r="T1" s="54"/>
      <c r="U1" s="54"/>
      <c r="V1" s="54"/>
      <c r="W1" s="55"/>
      <c r="X1" s="55"/>
      <c r="Y1" s="55"/>
    </row>
    <row r="2" spans="1:10" ht="18.75">
      <c r="A2" s="1" t="s">
        <v>1</v>
      </c>
      <c r="B2" s="2" t="s">
        <v>2</v>
      </c>
      <c r="C2" s="63" t="s">
        <v>3</v>
      </c>
      <c r="D2" s="63"/>
      <c r="E2" s="63"/>
      <c r="F2" s="63"/>
      <c r="G2" s="63"/>
      <c r="H2" s="63"/>
      <c r="I2" s="29"/>
      <c r="J2" s="29"/>
    </row>
    <row r="3" spans="1:23" ht="12.75">
      <c r="A3" s="55" t="s">
        <v>25</v>
      </c>
      <c r="B3" s="55"/>
      <c r="C3" s="55"/>
      <c r="D3" s="55"/>
      <c r="E3" s="55"/>
      <c r="F3" s="55"/>
      <c r="M3" s="66" t="s">
        <v>5</v>
      </c>
      <c r="N3" s="66"/>
      <c r="O3" s="66"/>
      <c r="P3" s="66"/>
      <c r="Q3" s="66"/>
      <c r="R3" s="66"/>
      <c r="S3" s="66"/>
      <c r="T3" s="66"/>
      <c r="U3" s="66"/>
      <c r="V3" s="66"/>
      <c r="W3" s="55"/>
    </row>
    <row r="4" spans="1:26" ht="17.25">
      <c r="A4" s="3" t="s">
        <v>6</v>
      </c>
      <c r="B4" s="3" t="s">
        <v>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7.25">
      <c r="A5" s="3" t="s">
        <v>6</v>
      </c>
      <c r="B5" s="32">
        <v>21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3:26" ht="16.5" customHeight="1">
      <c r="C6" s="64" t="s">
        <v>9</v>
      </c>
      <c r="D6" s="64"/>
      <c r="E6" s="65"/>
      <c r="F6" s="65"/>
      <c r="G6" s="65"/>
      <c r="H6" s="65"/>
      <c r="I6" s="47" t="s">
        <v>38</v>
      </c>
      <c r="J6" s="48"/>
      <c r="K6" s="48"/>
      <c r="L6" s="48"/>
      <c r="M6" s="48"/>
      <c r="N6" s="48"/>
      <c r="O6" s="48"/>
      <c r="P6" s="48"/>
      <c r="Q6" s="48"/>
      <c r="R6" s="49"/>
      <c r="S6" s="57" t="s">
        <v>10</v>
      </c>
      <c r="T6" s="58"/>
      <c r="U6" s="59"/>
      <c r="V6" s="59"/>
      <c r="W6" s="5" t="s">
        <v>26</v>
      </c>
      <c r="X6" s="7" t="s">
        <v>11</v>
      </c>
      <c r="Y6" s="7" t="s">
        <v>12</v>
      </c>
      <c r="Z6" s="7" t="s">
        <v>13</v>
      </c>
    </row>
    <row r="7" spans="1:26" ht="33" customHeight="1">
      <c r="A7" s="6" t="s">
        <v>7</v>
      </c>
      <c r="B7" s="3"/>
      <c r="C7" s="60" t="s">
        <v>50</v>
      </c>
      <c r="D7" s="51"/>
      <c r="E7" s="61" t="s">
        <v>51</v>
      </c>
      <c r="F7" s="62"/>
      <c r="G7" s="60" t="s">
        <v>52</v>
      </c>
      <c r="H7" s="50"/>
      <c r="I7" s="52" t="s">
        <v>53</v>
      </c>
      <c r="J7" s="53"/>
      <c r="K7" s="50" t="s">
        <v>54</v>
      </c>
      <c r="L7" s="51"/>
      <c r="M7" s="61" t="s">
        <v>55</v>
      </c>
      <c r="N7" s="62"/>
      <c r="O7" s="61" t="s">
        <v>69</v>
      </c>
      <c r="P7" s="62"/>
      <c r="Q7" s="60" t="s">
        <v>62</v>
      </c>
      <c r="R7" s="51"/>
      <c r="S7" s="60" t="s">
        <v>56</v>
      </c>
      <c r="T7" s="51"/>
      <c r="U7" s="60" t="s">
        <v>49</v>
      </c>
      <c r="V7" s="51"/>
      <c r="W7" s="5"/>
      <c r="X7" s="7"/>
      <c r="Y7" s="7"/>
      <c r="Z7" s="7"/>
    </row>
    <row r="8" spans="1:26" ht="12.75">
      <c r="A8" s="6" t="s">
        <v>47</v>
      </c>
      <c r="B8" s="6"/>
      <c r="C8" s="9">
        <v>0.15</v>
      </c>
      <c r="D8" s="9">
        <f>C8*B$5</f>
        <v>3.15</v>
      </c>
      <c r="E8" s="9"/>
      <c r="F8" s="6"/>
      <c r="G8" s="6"/>
      <c r="H8" s="6"/>
      <c r="I8" s="6"/>
      <c r="K8" s="6"/>
      <c r="L8" s="6"/>
      <c r="M8" s="9"/>
      <c r="N8" s="9"/>
      <c r="O8" s="9"/>
      <c r="P8" s="9"/>
      <c r="Q8" s="6"/>
      <c r="R8" s="6"/>
      <c r="S8" s="6">
        <v>0.1</v>
      </c>
      <c r="T8" s="6">
        <f>S8*B$5</f>
        <v>2.1</v>
      </c>
      <c r="U8" s="9"/>
      <c r="V8" s="6"/>
      <c r="W8" s="9">
        <f>C8+O8+S8</f>
        <v>0.25</v>
      </c>
      <c r="X8" s="15">
        <f aca="true" t="shared" si="0" ref="X8:X29">W8*B$5</f>
        <v>5.25</v>
      </c>
      <c r="Y8" s="10">
        <v>29.4</v>
      </c>
      <c r="Z8" s="20">
        <f aca="true" t="shared" si="1" ref="Z8:Z30">Y8*X8</f>
        <v>154.35</v>
      </c>
    </row>
    <row r="9" spans="1:26" ht="12.75">
      <c r="A9" s="52" t="s">
        <v>14</v>
      </c>
      <c r="B9" s="53"/>
      <c r="C9" s="6"/>
      <c r="D9" s="9"/>
      <c r="E9" s="6"/>
      <c r="F9" s="6"/>
      <c r="G9" s="6"/>
      <c r="H9" s="6"/>
      <c r="I9" s="6">
        <v>0.005</v>
      </c>
      <c r="J9" s="6">
        <f>I9*B$5</f>
        <v>0.105</v>
      </c>
      <c r="K9" s="6">
        <v>0.005</v>
      </c>
      <c r="L9" s="6">
        <f>K9*B$5</f>
        <v>0.105</v>
      </c>
      <c r="M9" s="6"/>
      <c r="N9" s="9"/>
      <c r="O9" s="9"/>
      <c r="P9" s="9"/>
      <c r="Q9" s="6"/>
      <c r="R9" s="6"/>
      <c r="S9" s="6"/>
      <c r="T9" s="6"/>
      <c r="U9" s="6"/>
      <c r="V9" s="6"/>
      <c r="W9" s="9">
        <f>I9+K9</f>
        <v>0.01</v>
      </c>
      <c r="X9" s="15">
        <f t="shared" si="0"/>
        <v>0.21</v>
      </c>
      <c r="Y9" s="10">
        <v>68.33</v>
      </c>
      <c r="Z9" s="20">
        <f t="shared" si="1"/>
        <v>14.3493</v>
      </c>
    </row>
    <row r="10" spans="1:26" ht="12.75">
      <c r="A10" s="52" t="s">
        <v>15</v>
      </c>
      <c r="B10" s="53"/>
      <c r="C10" s="6">
        <v>0.005</v>
      </c>
      <c r="D10" s="9">
        <f>C10*B$5</f>
        <v>0.105</v>
      </c>
      <c r="E10" s="6"/>
      <c r="F10" s="6"/>
      <c r="G10" s="6"/>
      <c r="H10" s="6"/>
      <c r="I10" s="6"/>
      <c r="J10" s="6"/>
      <c r="K10" s="6">
        <v>0.005</v>
      </c>
      <c r="L10" s="6">
        <f>K10*B$5</f>
        <v>0.105</v>
      </c>
      <c r="M10" s="6">
        <v>0.004</v>
      </c>
      <c r="N10" s="9">
        <f>M10*B$5</f>
        <v>0.084</v>
      </c>
      <c r="O10" s="9">
        <v>0.008</v>
      </c>
      <c r="P10" s="9">
        <f>O10*B$5</f>
        <v>0.168</v>
      </c>
      <c r="Q10" s="6"/>
      <c r="R10" s="6"/>
      <c r="S10" s="6">
        <v>0.006</v>
      </c>
      <c r="T10" s="6">
        <f>S10*B$5</f>
        <v>0.126</v>
      </c>
      <c r="U10" s="6"/>
      <c r="V10" s="6"/>
      <c r="W10" s="9">
        <f>C10+K10+M10+O10+S10</f>
        <v>0.027999999999999997</v>
      </c>
      <c r="X10" s="15">
        <f t="shared" si="0"/>
        <v>0.588</v>
      </c>
      <c r="Y10" s="10">
        <v>291.67</v>
      </c>
      <c r="Z10" s="20">
        <f t="shared" si="1"/>
        <v>171.50196</v>
      </c>
    </row>
    <row r="11" spans="1:26" ht="12.75">
      <c r="A11" s="6" t="s">
        <v>16</v>
      </c>
      <c r="B11" s="6"/>
      <c r="C11" s="6">
        <v>0.005</v>
      </c>
      <c r="D11" s="9">
        <f>C11*B$5</f>
        <v>0.105</v>
      </c>
      <c r="E11" s="6">
        <v>0.015</v>
      </c>
      <c r="F11" s="6">
        <f>E11*B$5</f>
        <v>0.315</v>
      </c>
      <c r="G11" s="6"/>
      <c r="H11" s="6"/>
      <c r="I11" s="6">
        <v>0.003</v>
      </c>
      <c r="J11" s="6">
        <f>I11*B$5</f>
        <v>0.063</v>
      </c>
      <c r="K11" s="6"/>
      <c r="L11" s="6"/>
      <c r="M11" s="6"/>
      <c r="N11" s="9"/>
      <c r="O11" s="9"/>
      <c r="P11" s="9"/>
      <c r="Q11" s="6">
        <v>0.015</v>
      </c>
      <c r="R11" s="6">
        <f>Q11*B$5</f>
        <v>0.315</v>
      </c>
      <c r="S11" s="6"/>
      <c r="T11" s="6"/>
      <c r="U11" s="6">
        <v>0.015</v>
      </c>
      <c r="V11" s="6">
        <f>U11*B$5</f>
        <v>0.315</v>
      </c>
      <c r="W11" s="9">
        <f>C11+E11+I11+Q11+U11</f>
        <v>0.053</v>
      </c>
      <c r="X11" s="15">
        <f t="shared" si="0"/>
        <v>1.113</v>
      </c>
      <c r="Y11" s="10">
        <v>32.5</v>
      </c>
      <c r="Z11" s="20">
        <f t="shared" si="1"/>
        <v>36.1725</v>
      </c>
    </row>
    <row r="12" spans="1:26" ht="12.75">
      <c r="A12" s="45" t="s">
        <v>17</v>
      </c>
      <c r="B12" s="46"/>
      <c r="C12" s="6"/>
      <c r="D12" s="9"/>
      <c r="E12" s="6">
        <v>0.002</v>
      </c>
      <c r="F12" s="6">
        <f>E12*B$5</f>
        <v>0.042</v>
      </c>
      <c r="G12" s="6"/>
      <c r="H12" s="6"/>
      <c r="I12" s="6"/>
      <c r="J12" s="6"/>
      <c r="K12" s="6"/>
      <c r="L12" s="6"/>
      <c r="M12" s="6"/>
      <c r="N12" s="9"/>
      <c r="O12" s="9"/>
      <c r="P12" s="9"/>
      <c r="Q12" s="6"/>
      <c r="R12" s="6"/>
      <c r="S12" s="6"/>
      <c r="T12" s="6"/>
      <c r="U12" s="6">
        <v>0.002</v>
      </c>
      <c r="V12" s="6">
        <f>U12*B$5</f>
        <v>0.042</v>
      </c>
      <c r="W12" s="9">
        <f>E12+U12</f>
        <v>0.004</v>
      </c>
      <c r="X12" s="15">
        <f t="shared" si="0"/>
        <v>0.084</v>
      </c>
      <c r="Y12" s="10">
        <v>398.2</v>
      </c>
      <c r="Z12" s="20">
        <f t="shared" si="1"/>
        <v>33.4488</v>
      </c>
    </row>
    <row r="13" spans="1:26" ht="12.75">
      <c r="A13" s="45" t="s">
        <v>18</v>
      </c>
      <c r="B13" s="46"/>
      <c r="C13" s="6"/>
      <c r="D13" s="9"/>
      <c r="E13" s="6"/>
      <c r="F13" s="6"/>
      <c r="G13" s="9">
        <v>0.03</v>
      </c>
      <c r="H13" s="6">
        <f>G13*B$5</f>
        <v>0.63</v>
      </c>
      <c r="I13" s="6"/>
      <c r="J13" s="6"/>
      <c r="K13" s="6"/>
      <c r="L13" s="6"/>
      <c r="M13" s="6">
        <v>0.012</v>
      </c>
      <c r="N13" s="9">
        <f>M13*B$5</f>
        <v>0.252</v>
      </c>
      <c r="O13" s="9"/>
      <c r="P13" s="9"/>
      <c r="Q13" s="9">
        <v>0.06</v>
      </c>
      <c r="R13" s="6">
        <f>Q13*B$5</f>
        <v>1.26</v>
      </c>
      <c r="S13" s="6"/>
      <c r="T13" s="6"/>
      <c r="U13" s="6">
        <v>0.02</v>
      </c>
      <c r="V13" s="6">
        <f>U13*B$5</f>
        <v>0.42</v>
      </c>
      <c r="W13" s="9">
        <f>G13+M13+Q13+U13</f>
        <v>0.122</v>
      </c>
      <c r="X13" s="15">
        <f t="shared" si="0"/>
        <v>2.562</v>
      </c>
      <c r="Y13" s="10">
        <v>32.64</v>
      </c>
      <c r="Z13" s="20">
        <f t="shared" si="1"/>
        <v>83.62368</v>
      </c>
    </row>
    <row r="14" spans="1:26" ht="12.75">
      <c r="A14" s="52" t="s">
        <v>58</v>
      </c>
      <c r="B14" s="53"/>
      <c r="C14" s="6">
        <v>0.04</v>
      </c>
      <c r="D14" s="9">
        <f>C14*B$5</f>
        <v>0.84</v>
      </c>
      <c r="E14" s="6"/>
      <c r="F14" s="6"/>
      <c r="G14" s="6"/>
      <c r="H14" s="6"/>
      <c r="I14" s="6"/>
      <c r="J14" s="6"/>
      <c r="K14" s="6"/>
      <c r="L14" s="6"/>
      <c r="M14" s="6"/>
      <c r="N14" s="9"/>
      <c r="O14" s="9"/>
      <c r="P14" s="9"/>
      <c r="Q14" s="6"/>
      <c r="R14" s="6"/>
      <c r="S14" s="6"/>
      <c r="T14" s="6"/>
      <c r="U14" s="6"/>
      <c r="V14" s="6"/>
      <c r="W14" s="9">
        <f>C14</f>
        <v>0.04</v>
      </c>
      <c r="X14" s="15">
        <f t="shared" si="0"/>
        <v>0.84</v>
      </c>
      <c r="Y14" s="10">
        <v>15.17</v>
      </c>
      <c r="Z14" s="20">
        <f t="shared" si="1"/>
        <v>12.742799999999999</v>
      </c>
    </row>
    <row r="15" spans="1:26" ht="12.75">
      <c r="A15" s="45" t="s">
        <v>59</v>
      </c>
      <c r="B15" s="46"/>
      <c r="C15" s="6"/>
      <c r="D15" s="9"/>
      <c r="E15" s="6"/>
      <c r="F15" s="6"/>
      <c r="G15" s="6">
        <v>0.01</v>
      </c>
      <c r="H15" s="6">
        <f>G15*B$5</f>
        <v>0.21</v>
      </c>
      <c r="I15" s="6"/>
      <c r="J15" s="6"/>
      <c r="K15" s="6"/>
      <c r="L15" s="6"/>
      <c r="M15" s="6"/>
      <c r="N15" s="9"/>
      <c r="O15" s="9"/>
      <c r="P15" s="9"/>
      <c r="Q15" s="6"/>
      <c r="R15" s="6"/>
      <c r="S15" s="6"/>
      <c r="T15" s="6"/>
      <c r="U15" s="6"/>
      <c r="V15" s="6"/>
      <c r="W15" s="9">
        <f>G15</f>
        <v>0.01</v>
      </c>
      <c r="X15" s="15">
        <f t="shared" si="0"/>
        <v>0.21</v>
      </c>
      <c r="Y15" s="10">
        <v>398</v>
      </c>
      <c r="Z15" s="20">
        <f t="shared" si="1"/>
        <v>83.58</v>
      </c>
    </row>
    <row r="16" spans="1:26" ht="12.75">
      <c r="A16" s="6" t="s">
        <v>20</v>
      </c>
      <c r="B16" s="6"/>
      <c r="C16" s="6"/>
      <c r="D16" s="9"/>
      <c r="E16" s="6"/>
      <c r="F16" s="6"/>
      <c r="G16" s="6"/>
      <c r="H16" s="6"/>
      <c r="I16" s="9"/>
      <c r="J16" s="6"/>
      <c r="K16" s="9">
        <v>0.02</v>
      </c>
      <c r="L16" s="6">
        <f>K16*B$5</f>
        <v>0.42</v>
      </c>
      <c r="M16" s="9"/>
      <c r="N16" s="9"/>
      <c r="O16" s="9"/>
      <c r="P16" s="9"/>
      <c r="Q16" s="6"/>
      <c r="R16" s="6"/>
      <c r="S16" s="6"/>
      <c r="T16" s="6"/>
      <c r="U16" s="6"/>
      <c r="V16" s="6"/>
      <c r="W16" s="9">
        <f>K16</f>
        <v>0.02</v>
      </c>
      <c r="X16" s="15">
        <f t="shared" si="0"/>
        <v>0.42</v>
      </c>
      <c r="Y16" s="10">
        <v>18</v>
      </c>
      <c r="Z16" s="20">
        <f t="shared" si="1"/>
        <v>7.56</v>
      </c>
    </row>
    <row r="17" spans="1:26" ht="12.75">
      <c r="A17" s="52" t="s">
        <v>23</v>
      </c>
      <c r="B17" s="53"/>
      <c r="C17" s="6"/>
      <c r="D17" s="9"/>
      <c r="E17" s="6"/>
      <c r="F17" s="6"/>
      <c r="G17" s="6"/>
      <c r="H17" s="6"/>
      <c r="I17" s="6">
        <v>0.063</v>
      </c>
      <c r="J17" s="6">
        <f>I17*B$5</f>
        <v>1.323</v>
      </c>
      <c r="K17" s="9"/>
      <c r="L17" s="6"/>
      <c r="M17" s="9"/>
      <c r="N17" s="9"/>
      <c r="O17" s="9"/>
      <c r="P17" s="9"/>
      <c r="Q17" s="6"/>
      <c r="R17" s="6"/>
      <c r="S17" s="6"/>
      <c r="T17" s="6"/>
      <c r="U17" s="6"/>
      <c r="V17" s="6"/>
      <c r="W17" s="9">
        <f>I17</f>
        <v>0.063</v>
      </c>
      <c r="X17" s="15">
        <f t="shared" si="0"/>
        <v>1.323</v>
      </c>
      <c r="Y17" s="10">
        <v>15</v>
      </c>
      <c r="Z17" s="20">
        <f t="shared" si="1"/>
        <v>19.845</v>
      </c>
    </row>
    <row r="18" spans="1:26" ht="12.75">
      <c r="A18" s="41" t="s">
        <v>21</v>
      </c>
      <c r="B18" s="41"/>
      <c r="C18" s="6"/>
      <c r="D18" s="9"/>
      <c r="E18" s="6"/>
      <c r="F18" s="6"/>
      <c r="G18" s="6"/>
      <c r="H18" s="6"/>
      <c r="I18" s="6">
        <v>0.005</v>
      </c>
      <c r="J18" s="6">
        <f>I18*B$5</f>
        <v>0.105</v>
      </c>
      <c r="K18" s="9">
        <v>0.01</v>
      </c>
      <c r="L18" s="6">
        <f>K18*B$5</f>
        <v>0.21</v>
      </c>
      <c r="M18" s="9"/>
      <c r="N18" s="9"/>
      <c r="O18" s="9"/>
      <c r="P18" s="9"/>
      <c r="Q18" s="6"/>
      <c r="R18" s="6"/>
      <c r="S18" s="6"/>
      <c r="T18" s="6"/>
      <c r="U18" s="6"/>
      <c r="V18" s="6"/>
      <c r="W18" s="9">
        <f>I18+K18</f>
        <v>0.015</v>
      </c>
      <c r="X18" s="15">
        <f t="shared" si="0"/>
        <v>0.315</v>
      </c>
      <c r="Y18" s="10">
        <v>14.72</v>
      </c>
      <c r="Z18" s="20">
        <f t="shared" si="1"/>
        <v>4.6368</v>
      </c>
    </row>
    <row r="19" spans="1:26" ht="12.75">
      <c r="A19" s="41" t="s">
        <v>22</v>
      </c>
      <c r="B19" s="41"/>
      <c r="C19" s="6">
        <v>0.002</v>
      </c>
      <c r="D19" s="9">
        <f>C19*B$5</f>
        <v>0.042</v>
      </c>
      <c r="E19" s="6"/>
      <c r="F19" s="6"/>
      <c r="G19" s="6"/>
      <c r="H19" s="6"/>
      <c r="I19" s="6"/>
      <c r="J19" s="6"/>
      <c r="K19" s="6">
        <v>0.002</v>
      </c>
      <c r="L19" s="6">
        <f>K19*B$5</f>
        <v>0.042</v>
      </c>
      <c r="M19" s="6">
        <v>0.002</v>
      </c>
      <c r="N19" s="9">
        <f>M19*B$5</f>
        <v>0.042</v>
      </c>
      <c r="O19" s="9">
        <v>0.002</v>
      </c>
      <c r="P19" s="9">
        <f>O19*B$5</f>
        <v>0.042</v>
      </c>
      <c r="Q19" s="6"/>
      <c r="R19" s="6"/>
      <c r="S19" s="6">
        <v>0.002</v>
      </c>
      <c r="T19" s="6">
        <f>S19*B$5</f>
        <v>0.042</v>
      </c>
      <c r="U19" s="6"/>
      <c r="V19" s="6"/>
      <c r="W19" s="9">
        <f>C19+K19+M19+O19+S19</f>
        <v>0.01</v>
      </c>
      <c r="X19" s="15">
        <f t="shared" si="0"/>
        <v>0.21</v>
      </c>
      <c r="Y19" s="10">
        <v>9</v>
      </c>
      <c r="Z19" s="20">
        <f t="shared" si="1"/>
        <v>1.89</v>
      </c>
    </row>
    <row r="20" spans="1:26" ht="12.75">
      <c r="A20" s="41" t="s">
        <v>60</v>
      </c>
      <c r="B20" s="41"/>
      <c r="C20" s="6"/>
      <c r="D20" s="9"/>
      <c r="E20" s="6"/>
      <c r="F20" s="6"/>
      <c r="G20" s="6"/>
      <c r="H20" s="6"/>
      <c r="I20" s="6"/>
      <c r="J20" s="6"/>
      <c r="K20" s="6">
        <v>0.016</v>
      </c>
      <c r="L20" s="6">
        <f>K20*B$5</f>
        <v>0.336</v>
      </c>
      <c r="M20" s="9"/>
      <c r="N20" s="9"/>
      <c r="O20" s="9"/>
      <c r="P20" s="9"/>
      <c r="Q20" s="6"/>
      <c r="R20" s="6"/>
      <c r="S20" s="6"/>
      <c r="T20" s="6"/>
      <c r="U20" s="6"/>
      <c r="V20" s="6"/>
      <c r="W20" s="9">
        <f>K20</f>
        <v>0.016</v>
      </c>
      <c r="X20" s="15">
        <f t="shared" si="0"/>
        <v>0.336</v>
      </c>
      <c r="Y20" s="10">
        <v>41</v>
      </c>
      <c r="Z20" s="20">
        <f t="shared" si="1"/>
        <v>13.776000000000002</v>
      </c>
    </row>
    <row r="21" spans="1:26" ht="12.75">
      <c r="A21" s="41" t="s">
        <v>46</v>
      </c>
      <c r="B21" s="41"/>
      <c r="C21" s="6"/>
      <c r="D21" s="9"/>
      <c r="E21" s="6"/>
      <c r="F21" s="6"/>
      <c r="G21" s="6"/>
      <c r="H21" s="6"/>
      <c r="I21" s="6"/>
      <c r="J21" s="6"/>
      <c r="K21" s="6"/>
      <c r="L21" s="6"/>
      <c r="M21" s="9">
        <v>0.09</v>
      </c>
      <c r="N21" s="9">
        <f>M21*B$5</f>
        <v>1.89</v>
      </c>
      <c r="O21" s="9"/>
      <c r="P21" s="9"/>
      <c r="Q21" s="6"/>
      <c r="R21" s="6"/>
      <c r="S21" s="6"/>
      <c r="T21" s="6"/>
      <c r="U21" s="6"/>
      <c r="V21" s="6"/>
      <c r="W21" s="9">
        <f>M21</f>
        <v>0.09</v>
      </c>
      <c r="X21" s="15">
        <f t="shared" si="0"/>
        <v>1.89</v>
      </c>
      <c r="Y21" s="10">
        <v>265</v>
      </c>
      <c r="Z21" s="20">
        <f t="shared" si="1"/>
        <v>500.84999999999997</v>
      </c>
    </row>
    <row r="22" spans="1:26" ht="12.75">
      <c r="A22" s="41" t="s">
        <v>37</v>
      </c>
      <c r="B22" s="41"/>
      <c r="C22" s="6"/>
      <c r="D22" s="9"/>
      <c r="E22" s="6"/>
      <c r="F22" s="6"/>
      <c r="G22" s="6"/>
      <c r="H22" s="6"/>
      <c r="I22" s="6"/>
      <c r="J22" s="6"/>
      <c r="K22" s="9"/>
      <c r="L22" s="6"/>
      <c r="M22" s="6"/>
      <c r="N22" s="9"/>
      <c r="O22" s="9"/>
      <c r="P22" s="9"/>
      <c r="Q22" s="6">
        <v>0.01</v>
      </c>
      <c r="R22" s="6">
        <f>Q22*B$5</f>
        <v>0.21</v>
      </c>
      <c r="S22" s="6"/>
      <c r="T22" s="6"/>
      <c r="U22" s="6"/>
      <c r="V22" s="6"/>
      <c r="W22" s="9">
        <f>Q22</f>
        <v>0.01</v>
      </c>
      <c r="X22" s="15">
        <f t="shared" si="0"/>
        <v>0.21</v>
      </c>
      <c r="Y22" s="10">
        <v>56</v>
      </c>
      <c r="Z22" s="20">
        <f t="shared" si="1"/>
        <v>11.76</v>
      </c>
    </row>
    <row r="23" spans="1:26" ht="12.75">
      <c r="A23" s="41" t="s">
        <v>61</v>
      </c>
      <c r="B23" s="41"/>
      <c r="C23" s="6"/>
      <c r="D23" s="9"/>
      <c r="E23" s="6"/>
      <c r="F23" s="6"/>
      <c r="G23" s="6"/>
      <c r="H23" s="6"/>
      <c r="I23" s="6"/>
      <c r="J23" s="6"/>
      <c r="K23" s="6"/>
      <c r="L23" s="6"/>
      <c r="M23" s="6"/>
      <c r="N23" s="9"/>
      <c r="O23" s="9"/>
      <c r="P23" s="9"/>
      <c r="Q23" s="6"/>
      <c r="R23" s="6"/>
      <c r="S23" s="6">
        <v>1.5</v>
      </c>
      <c r="T23" s="6">
        <f>S23*B$5</f>
        <v>31.5</v>
      </c>
      <c r="U23" s="6"/>
      <c r="V23" s="6"/>
      <c r="W23" s="9">
        <f>S23</f>
        <v>1.5</v>
      </c>
      <c r="X23" s="15">
        <f t="shared" si="0"/>
        <v>31.5</v>
      </c>
      <c r="Y23" s="10">
        <v>5.5</v>
      </c>
      <c r="Z23" s="20">
        <f t="shared" si="1"/>
        <v>173.25</v>
      </c>
    </row>
    <row r="24" spans="1:26" ht="12.75">
      <c r="A24" s="41" t="s">
        <v>63</v>
      </c>
      <c r="B24" s="42"/>
      <c r="C24" s="6"/>
      <c r="D24" s="9"/>
      <c r="E24" s="6"/>
      <c r="F24" s="6"/>
      <c r="G24" s="6"/>
      <c r="H24" s="6"/>
      <c r="I24" s="6"/>
      <c r="J24" s="6"/>
      <c r="K24" s="6">
        <v>0.05</v>
      </c>
      <c r="L24" s="6">
        <f>K24*B$5</f>
        <v>1.05</v>
      </c>
      <c r="M24" s="6"/>
      <c r="N24" s="9"/>
      <c r="O24" s="9"/>
      <c r="P24" s="9"/>
      <c r="Q24" s="6"/>
      <c r="R24" s="6"/>
      <c r="S24" s="6"/>
      <c r="T24" s="6"/>
      <c r="U24" s="6"/>
      <c r="V24" s="6"/>
      <c r="W24" s="9">
        <f>K24</f>
        <v>0.05</v>
      </c>
      <c r="X24" s="15">
        <f t="shared" si="0"/>
        <v>1.05</v>
      </c>
      <c r="Y24" s="10">
        <v>113</v>
      </c>
      <c r="Z24" s="20">
        <f t="shared" si="1"/>
        <v>118.65</v>
      </c>
    </row>
    <row r="25" spans="1:26" ht="12.75">
      <c r="A25" s="41" t="s">
        <v>19</v>
      </c>
      <c r="B25" s="42"/>
      <c r="C25" s="6"/>
      <c r="D25" s="9"/>
      <c r="E25" s="6"/>
      <c r="F25" s="6"/>
      <c r="G25" s="6"/>
      <c r="H25" s="6"/>
      <c r="I25" s="6"/>
      <c r="J25" s="6"/>
      <c r="K25" s="6"/>
      <c r="L25" s="6"/>
      <c r="M25" s="6"/>
      <c r="N25" s="9"/>
      <c r="O25" s="9"/>
      <c r="P25" s="9"/>
      <c r="Q25" s="6"/>
      <c r="R25" s="6"/>
      <c r="S25" s="6"/>
      <c r="T25" s="6"/>
      <c r="U25" s="6"/>
      <c r="V25" s="6"/>
      <c r="W25" s="9">
        <f>I25</f>
        <v>0</v>
      </c>
      <c r="X25" s="15">
        <f t="shared" si="0"/>
        <v>0</v>
      </c>
      <c r="Y25" s="10">
        <v>54</v>
      </c>
      <c r="Z25" s="20">
        <f t="shared" si="1"/>
        <v>0</v>
      </c>
    </row>
    <row r="26" spans="1:26" ht="12.75">
      <c r="A26" s="41" t="s">
        <v>67</v>
      </c>
      <c r="B26" s="42"/>
      <c r="C26" s="6"/>
      <c r="D26" s="9"/>
      <c r="E26" s="6"/>
      <c r="F26" s="6"/>
      <c r="G26" s="6"/>
      <c r="H26" s="6"/>
      <c r="I26" s="6"/>
      <c r="J26" s="6"/>
      <c r="K26" s="6"/>
      <c r="L26" s="6"/>
      <c r="M26" s="6"/>
      <c r="N26" s="9"/>
      <c r="O26" s="9"/>
      <c r="P26" s="9"/>
      <c r="Q26" s="6"/>
      <c r="R26" s="6"/>
      <c r="S26" s="6">
        <v>0.115</v>
      </c>
      <c r="T26" s="6">
        <f>S26*B$5</f>
        <v>2.415</v>
      </c>
      <c r="U26" s="6"/>
      <c r="V26" s="6"/>
      <c r="W26" s="9">
        <f>S26</f>
        <v>0.115</v>
      </c>
      <c r="X26" s="15">
        <f t="shared" si="0"/>
        <v>2.415</v>
      </c>
      <c r="Y26" s="10">
        <v>39.6</v>
      </c>
      <c r="Z26" s="20">
        <f t="shared" si="1"/>
        <v>95.634</v>
      </c>
    </row>
    <row r="27" spans="1:26" ht="12.75">
      <c r="A27" s="41" t="s">
        <v>70</v>
      </c>
      <c r="B27" s="42"/>
      <c r="C27" s="6"/>
      <c r="D27" s="9"/>
      <c r="E27" s="6"/>
      <c r="F27" s="6"/>
      <c r="G27" s="6"/>
      <c r="H27" s="6"/>
      <c r="I27" s="6"/>
      <c r="J27" s="6"/>
      <c r="K27" s="6"/>
      <c r="L27" s="6"/>
      <c r="M27" s="6"/>
      <c r="N27" s="9"/>
      <c r="O27" s="9">
        <v>0.05</v>
      </c>
      <c r="P27" s="9">
        <f>O27*B$5</f>
        <v>1.05</v>
      </c>
      <c r="Q27" s="6"/>
      <c r="R27" s="6"/>
      <c r="S27" s="6"/>
      <c r="T27" s="6"/>
      <c r="U27" s="6"/>
      <c r="V27" s="6"/>
      <c r="W27" s="9">
        <f>O27</f>
        <v>0.05</v>
      </c>
      <c r="X27" s="15">
        <f t="shared" si="0"/>
        <v>1.05</v>
      </c>
      <c r="Y27" s="10">
        <v>24</v>
      </c>
      <c r="Z27" s="20">
        <f t="shared" si="1"/>
        <v>25.200000000000003</v>
      </c>
    </row>
    <row r="28" spans="1:26" ht="12.75">
      <c r="A28" s="41" t="s">
        <v>71</v>
      </c>
      <c r="B28" s="42"/>
      <c r="C28" s="6"/>
      <c r="D28" s="9"/>
      <c r="E28" s="6"/>
      <c r="F28" s="6"/>
      <c r="G28" s="6"/>
      <c r="H28" s="6"/>
      <c r="I28" s="6"/>
      <c r="J28" s="6"/>
      <c r="K28" s="6"/>
      <c r="L28" s="6"/>
      <c r="M28" s="6"/>
      <c r="N28" s="9"/>
      <c r="O28" s="9">
        <v>0.005</v>
      </c>
      <c r="P28" s="9">
        <f>O28*B$5</f>
        <v>0.105</v>
      </c>
      <c r="Q28" s="6"/>
      <c r="R28" s="6"/>
      <c r="S28" s="6"/>
      <c r="T28" s="6"/>
      <c r="U28" s="6"/>
      <c r="V28" s="6"/>
      <c r="W28" s="9">
        <f>O28</f>
        <v>0.005</v>
      </c>
      <c r="X28" s="15">
        <f t="shared" si="0"/>
        <v>0.105</v>
      </c>
      <c r="Y28" s="10">
        <v>87.5</v>
      </c>
      <c r="Z28" s="20">
        <f t="shared" si="1"/>
        <v>9.1875</v>
      </c>
    </row>
    <row r="29" spans="1:26" ht="12.75">
      <c r="A29" s="41" t="s">
        <v>72</v>
      </c>
      <c r="B29" s="42"/>
      <c r="C29" s="6"/>
      <c r="D29" s="9"/>
      <c r="E29" s="6"/>
      <c r="F29" s="6"/>
      <c r="G29" s="6"/>
      <c r="H29" s="6"/>
      <c r="I29" s="6"/>
      <c r="J29" s="6"/>
      <c r="K29" s="6"/>
      <c r="L29" s="6"/>
      <c r="M29" s="6"/>
      <c r="N29" s="9"/>
      <c r="O29" s="9">
        <v>0.005</v>
      </c>
      <c r="P29" s="9">
        <f>O29*B$5</f>
        <v>0.105</v>
      </c>
      <c r="Q29" s="6"/>
      <c r="R29" s="6"/>
      <c r="S29" s="6"/>
      <c r="T29" s="6"/>
      <c r="U29" s="6"/>
      <c r="V29" s="6"/>
      <c r="W29" s="9">
        <f>O29</f>
        <v>0.005</v>
      </c>
      <c r="X29" s="15">
        <f t="shared" si="0"/>
        <v>0.105</v>
      </c>
      <c r="Y29" s="10">
        <v>21.84</v>
      </c>
      <c r="Z29" s="20">
        <f t="shared" si="1"/>
        <v>2.2931999999999997</v>
      </c>
    </row>
    <row r="30" spans="1:26" ht="12.75">
      <c r="A30" s="45" t="s">
        <v>68</v>
      </c>
      <c r="B30" s="46"/>
      <c r="C30" s="6"/>
      <c r="D30" s="9"/>
      <c r="E30" s="6"/>
      <c r="F30" s="6"/>
      <c r="G30" s="6"/>
      <c r="H30" s="6"/>
      <c r="I30" s="6"/>
      <c r="J30" s="6"/>
      <c r="K30" s="6"/>
      <c r="L30" s="6"/>
      <c r="M30" s="6"/>
      <c r="N30" s="9"/>
      <c r="O30" s="9"/>
      <c r="P30" s="9"/>
      <c r="Q30" s="6"/>
      <c r="R30" s="6"/>
      <c r="S30" s="6"/>
      <c r="T30" s="6"/>
      <c r="U30" s="6"/>
      <c r="V30" s="6"/>
      <c r="W30" s="9"/>
      <c r="X30" s="15">
        <v>0.002</v>
      </c>
      <c r="Y30" s="10">
        <v>3200</v>
      </c>
      <c r="Z30" s="20">
        <f t="shared" si="1"/>
        <v>6.4</v>
      </c>
    </row>
    <row r="31" spans="1:26" ht="12.75">
      <c r="A31" s="33" t="s">
        <v>24</v>
      </c>
      <c r="B31" s="6"/>
      <c r="C31" s="9">
        <v>0.2</v>
      </c>
      <c r="D31" s="9"/>
      <c r="E31" s="9">
        <v>0.2</v>
      </c>
      <c r="F31" s="9"/>
      <c r="G31" s="9">
        <v>0.04</v>
      </c>
      <c r="H31" s="6"/>
      <c r="I31" s="6">
        <v>0.06</v>
      </c>
      <c r="J31" s="6"/>
      <c r="K31" s="9">
        <v>0.2</v>
      </c>
      <c r="L31" s="9"/>
      <c r="M31" s="9">
        <v>0.08</v>
      </c>
      <c r="N31" s="9"/>
      <c r="O31" s="9">
        <v>0.1</v>
      </c>
      <c r="P31" s="9"/>
      <c r="Q31" s="9">
        <v>0.2</v>
      </c>
      <c r="R31" s="9"/>
      <c r="S31" s="9">
        <v>0.1</v>
      </c>
      <c r="T31" s="6"/>
      <c r="U31" s="9">
        <v>0.2</v>
      </c>
      <c r="V31" s="9"/>
      <c r="W31" s="9"/>
      <c r="X31" s="15"/>
      <c r="Y31" s="15"/>
      <c r="Z31" s="20">
        <f>SUM(Z8:Z30)</f>
        <v>1580.7015400000003</v>
      </c>
    </row>
    <row r="33" spans="5:24" ht="12.75">
      <c r="E33" t="s">
        <v>42</v>
      </c>
      <c r="N33" t="s">
        <v>44</v>
      </c>
      <c r="X33" t="s">
        <v>48</v>
      </c>
    </row>
  </sheetData>
  <mergeCells count="37">
    <mergeCell ref="C2:H2"/>
    <mergeCell ref="A3:F3"/>
    <mergeCell ref="M1:Y1"/>
    <mergeCell ref="M3:W3"/>
    <mergeCell ref="C6:H6"/>
    <mergeCell ref="I6:R6"/>
    <mergeCell ref="S6:V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A9:B9"/>
    <mergeCell ref="A15:B15"/>
    <mergeCell ref="A17:B17"/>
    <mergeCell ref="A18:B18"/>
    <mergeCell ref="A10:B10"/>
    <mergeCell ref="A12:B12"/>
    <mergeCell ref="A13:B13"/>
    <mergeCell ref="A14:B14"/>
    <mergeCell ref="A19:B19"/>
    <mergeCell ref="A20:B20"/>
    <mergeCell ref="A21:B21"/>
    <mergeCell ref="A22:B22"/>
    <mergeCell ref="A30:B30"/>
    <mergeCell ref="A24:B24"/>
    <mergeCell ref="A25:B25"/>
    <mergeCell ref="A26:B26"/>
    <mergeCell ref="A27:B27"/>
    <mergeCell ref="A28:B28"/>
    <mergeCell ref="A29:B29"/>
    <mergeCell ref="A23:B23"/>
  </mergeCells>
  <printOptions/>
  <pageMargins left="0.75" right="0.41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F32" sqref="F32"/>
    </sheetView>
  </sheetViews>
  <sheetFormatPr defaultColWidth="9.00390625" defaultRowHeight="12.75"/>
  <cols>
    <col min="1" max="1" width="3.375" style="0" customWidth="1"/>
    <col min="2" max="2" width="14.75390625" style="0" customWidth="1"/>
    <col min="3" max="3" width="0.12890625" style="0" hidden="1" customWidth="1"/>
    <col min="4" max="4" width="11.375" style="0" customWidth="1"/>
    <col min="5" max="5" width="10.75390625" style="0" customWidth="1"/>
    <col min="9" max="9" width="1.875" style="0" customWidth="1"/>
  </cols>
  <sheetData>
    <row r="1" spans="1:8" ht="12.75">
      <c r="A1" s="77" t="s">
        <v>66</v>
      </c>
      <c r="B1" s="77"/>
      <c r="C1" s="77"/>
      <c r="D1" s="77"/>
      <c r="E1" s="77"/>
      <c r="F1" s="77"/>
      <c r="G1" s="77"/>
      <c r="H1" s="77"/>
    </row>
    <row r="2" spans="1:8" ht="12.75">
      <c r="A2" s="77" t="s">
        <v>29</v>
      </c>
      <c r="B2" s="77"/>
      <c r="C2" s="77"/>
      <c r="D2" s="77"/>
      <c r="E2" s="77"/>
      <c r="F2" s="77"/>
      <c r="G2" s="77"/>
      <c r="H2" s="77"/>
    </row>
    <row r="3" spans="1:8" ht="12.75">
      <c r="A3" s="55" t="s">
        <v>30</v>
      </c>
      <c r="B3" s="55"/>
      <c r="C3" s="55"/>
      <c r="D3" s="55"/>
      <c r="E3" s="55"/>
      <c r="F3" s="55"/>
      <c r="G3" s="55"/>
      <c r="H3" s="55"/>
    </row>
    <row r="4" spans="1:8" ht="12.75">
      <c r="A4" s="55" t="s">
        <v>31</v>
      </c>
      <c r="B4" s="55"/>
      <c r="D4">
        <v>21</v>
      </c>
      <c r="E4">
        <v>59</v>
      </c>
      <c r="F4">
        <f>SUM(D4:E4)</f>
        <v>80</v>
      </c>
      <c r="G4">
        <v>7</v>
      </c>
      <c r="H4" s="22">
        <f>SUM(F4:G4)</f>
        <v>87</v>
      </c>
    </row>
    <row r="5" spans="1:10" ht="12.75">
      <c r="A5" s="42" t="s">
        <v>32</v>
      </c>
      <c r="B5" s="75" t="s">
        <v>33</v>
      </c>
      <c r="C5" s="75"/>
      <c r="D5" s="74" t="s">
        <v>34</v>
      </c>
      <c r="E5" s="48"/>
      <c r="F5" s="49"/>
      <c r="G5" s="12" t="s">
        <v>35</v>
      </c>
      <c r="H5" s="12" t="s">
        <v>36</v>
      </c>
      <c r="J5" s="21"/>
    </row>
    <row r="6" spans="1:10" ht="38.25">
      <c r="A6" s="42"/>
      <c r="B6" s="76"/>
      <c r="C6" s="76"/>
      <c r="D6" s="35" t="s">
        <v>65</v>
      </c>
      <c r="E6" s="35" t="s">
        <v>64</v>
      </c>
      <c r="F6" s="12" t="s">
        <v>11</v>
      </c>
      <c r="G6" s="13"/>
      <c r="H6" s="12"/>
      <c r="J6" s="21"/>
    </row>
    <row r="7" spans="1:10" ht="12.75">
      <c r="A7" s="12">
        <v>1</v>
      </c>
      <c r="B7" s="34" t="s">
        <v>47</v>
      </c>
      <c r="C7" s="34"/>
      <c r="D7" s="31">
        <v>5.25</v>
      </c>
      <c r="E7" s="26">
        <v>14.75</v>
      </c>
      <c r="F7" s="14">
        <f>SUM(D7:E7)</f>
        <v>20</v>
      </c>
      <c r="G7" s="14">
        <v>0</v>
      </c>
      <c r="H7" s="14">
        <f>SUM(F7:G7)</f>
        <v>20</v>
      </c>
      <c r="J7" s="21"/>
    </row>
    <row r="8" spans="1:10" ht="12.75">
      <c r="A8" s="12">
        <v>2</v>
      </c>
      <c r="B8" s="72" t="s">
        <v>14</v>
      </c>
      <c r="C8" s="73"/>
      <c r="D8" s="27">
        <v>0.21</v>
      </c>
      <c r="E8" s="26">
        <v>0.59</v>
      </c>
      <c r="F8" s="14">
        <f aca="true" t="shared" si="0" ref="F8:F24">D8+E8</f>
        <v>0.7999999999999999</v>
      </c>
      <c r="G8" s="14"/>
      <c r="H8" s="14">
        <f>SUM(F8:G8)</f>
        <v>0.7999999999999999</v>
      </c>
      <c r="I8" s="28"/>
      <c r="J8" s="21"/>
    </row>
    <row r="9" spans="1:10" ht="12.75">
      <c r="A9" s="12">
        <v>3</v>
      </c>
      <c r="B9" s="72" t="s">
        <v>15</v>
      </c>
      <c r="C9" s="73"/>
      <c r="D9" s="12">
        <v>0.588</v>
      </c>
      <c r="E9" s="26">
        <v>1.652</v>
      </c>
      <c r="F9" s="14">
        <f t="shared" si="0"/>
        <v>2.2399999999999998</v>
      </c>
      <c r="G9" s="14">
        <v>0.084</v>
      </c>
      <c r="H9" s="14">
        <f>SUM(F9:G9)</f>
        <v>2.324</v>
      </c>
      <c r="J9" s="21"/>
    </row>
    <row r="10" spans="1:10" ht="12.75">
      <c r="A10" s="12">
        <v>4</v>
      </c>
      <c r="B10" s="34" t="s">
        <v>16</v>
      </c>
      <c r="C10" s="34"/>
      <c r="D10" s="12">
        <v>1.113</v>
      </c>
      <c r="E10" s="26">
        <v>3.127</v>
      </c>
      <c r="F10" s="14">
        <f t="shared" si="0"/>
        <v>4.24</v>
      </c>
      <c r="G10" s="14">
        <v>0.105</v>
      </c>
      <c r="H10" s="14">
        <v>4.3</v>
      </c>
      <c r="J10" s="21"/>
    </row>
    <row r="11" spans="1:10" ht="12.75">
      <c r="A11" s="12">
        <v>5</v>
      </c>
      <c r="B11" s="38" t="s">
        <v>17</v>
      </c>
      <c r="C11" s="39"/>
      <c r="D11" s="12">
        <v>0.084</v>
      </c>
      <c r="E11" s="26">
        <v>0.23600000000000002</v>
      </c>
      <c r="F11" s="14">
        <f t="shared" si="0"/>
        <v>0.32</v>
      </c>
      <c r="G11" s="14"/>
      <c r="H11" s="14">
        <f aca="true" t="shared" si="1" ref="H11:H29">F11+G11</f>
        <v>0.32</v>
      </c>
      <c r="J11" s="21"/>
    </row>
    <row r="12" spans="1:10" ht="12.75">
      <c r="A12" s="12">
        <v>6</v>
      </c>
      <c r="B12" s="38" t="s">
        <v>18</v>
      </c>
      <c r="C12" s="39"/>
      <c r="D12" s="12">
        <v>2.562</v>
      </c>
      <c r="E12" s="26">
        <v>7.1979999999999995</v>
      </c>
      <c r="F12" s="14">
        <f t="shared" si="0"/>
        <v>9.76</v>
      </c>
      <c r="G12" s="14">
        <v>0.504</v>
      </c>
      <c r="H12" s="14">
        <f>SUM(F12:G12)</f>
        <v>10.264</v>
      </c>
      <c r="J12" s="21"/>
    </row>
    <row r="13" spans="1:10" ht="12.75">
      <c r="A13" s="12">
        <v>7</v>
      </c>
      <c r="B13" s="72" t="s">
        <v>58</v>
      </c>
      <c r="C13" s="73"/>
      <c r="D13" s="12">
        <v>0.84</v>
      </c>
      <c r="E13" s="26">
        <v>2.36</v>
      </c>
      <c r="F13" s="14">
        <f t="shared" si="0"/>
        <v>3.1999999999999997</v>
      </c>
      <c r="G13" s="14"/>
      <c r="H13" s="14">
        <f t="shared" si="1"/>
        <v>3.1999999999999997</v>
      </c>
      <c r="J13" s="21"/>
    </row>
    <row r="14" spans="1:10" ht="12.75">
      <c r="A14" s="12">
        <v>8</v>
      </c>
      <c r="B14" s="38" t="s">
        <v>59</v>
      </c>
      <c r="C14" s="39"/>
      <c r="D14" s="12">
        <v>0.21</v>
      </c>
      <c r="E14" s="26">
        <v>0.59</v>
      </c>
      <c r="F14" s="14">
        <f t="shared" si="0"/>
        <v>0.7999999999999999</v>
      </c>
      <c r="G14" s="14"/>
      <c r="H14" s="14">
        <f t="shared" si="1"/>
        <v>0.7999999999999999</v>
      </c>
      <c r="J14" s="21"/>
    </row>
    <row r="15" spans="1:10" ht="12.75">
      <c r="A15" s="12">
        <v>10</v>
      </c>
      <c r="B15" s="34" t="s">
        <v>20</v>
      </c>
      <c r="C15" s="34"/>
      <c r="D15" s="12">
        <v>0.42</v>
      </c>
      <c r="E15" s="26">
        <v>1.18</v>
      </c>
      <c r="F15" s="14">
        <f t="shared" si="0"/>
        <v>1.5999999999999999</v>
      </c>
      <c r="G15" s="14"/>
      <c r="H15" s="14">
        <f t="shared" si="1"/>
        <v>1.5999999999999999</v>
      </c>
      <c r="J15" s="21"/>
    </row>
    <row r="16" spans="1:10" ht="12.75">
      <c r="A16" s="12">
        <v>11</v>
      </c>
      <c r="B16" s="72" t="s">
        <v>23</v>
      </c>
      <c r="C16" s="73"/>
      <c r="D16" s="12">
        <v>1.323</v>
      </c>
      <c r="E16" s="19">
        <v>3.717</v>
      </c>
      <c r="F16" s="14">
        <f t="shared" si="0"/>
        <v>5.04</v>
      </c>
      <c r="G16" s="14"/>
      <c r="H16" s="14">
        <f t="shared" si="1"/>
        <v>5.04</v>
      </c>
      <c r="J16" s="21"/>
    </row>
    <row r="17" spans="1:10" ht="12.75">
      <c r="A17" s="12">
        <v>12</v>
      </c>
      <c r="B17" s="38" t="s">
        <v>21</v>
      </c>
      <c r="C17" s="39"/>
      <c r="D17" s="12">
        <v>0.315</v>
      </c>
      <c r="E17" s="26">
        <v>0.885</v>
      </c>
      <c r="F17" s="14">
        <f t="shared" si="0"/>
        <v>1.2</v>
      </c>
      <c r="G17" s="14"/>
      <c r="H17" s="14">
        <f t="shared" si="1"/>
        <v>1.2</v>
      </c>
      <c r="J17" s="21"/>
    </row>
    <row r="18" spans="1:10" ht="12.75">
      <c r="A18" s="12">
        <v>13</v>
      </c>
      <c r="B18" s="38" t="s">
        <v>22</v>
      </c>
      <c r="C18" s="39"/>
      <c r="D18" s="12">
        <v>0.21</v>
      </c>
      <c r="E18" s="26">
        <v>0.59</v>
      </c>
      <c r="F18" s="14">
        <f t="shared" si="0"/>
        <v>0.7999999999999999</v>
      </c>
      <c r="G18" s="14">
        <v>0.028</v>
      </c>
      <c r="H18" s="14">
        <f t="shared" si="1"/>
        <v>0.828</v>
      </c>
      <c r="I18" s="28"/>
      <c r="J18" s="21"/>
    </row>
    <row r="19" spans="1:10" ht="12.75">
      <c r="A19" s="12">
        <v>14</v>
      </c>
      <c r="B19" s="38" t="s">
        <v>60</v>
      </c>
      <c r="C19" s="39"/>
      <c r="D19" s="12">
        <v>0.336</v>
      </c>
      <c r="E19" s="26">
        <v>0.9440000000000001</v>
      </c>
      <c r="F19" s="14">
        <f t="shared" si="0"/>
        <v>1.28</v>
      </c>
      <c r="G19" s="14"/>
      <c r="H19" s="14">
        <f t="shared" si="1"/>
        <v>1.28</v>
      </c>
      <c r="J19" s="21"/>
    </row>
    <row r="20" spans="1:10" ht="12.75">
      <c r="A20" s="12">
        <v>15</v>
      </c>
      <c r="B20" s="38" t="s">
        <v>46</v>
      </c>
      <c r="C20" s="39"/>
      <c r="D20" s="12">
        <v>1.89</v>
      </c>
      <c r="E20" s="26">
        <v>5.31</v>
      </c>
      <c r="F20" s="14">
        <f t="shared" si="0"/>
        <v>7.199999999999999</v>
      </c>
      <c r="G20" s="14">
        <v>0.63</v>
      </c>
      <c r="H20" s="14">
        <f>SUM(F20:G20)</f>
        <v>7.829999999999999</v>
      </c>
      <c r="J20" s="21"/>
    </row>
    <row r="21" spans="1:10" ht="12.75">
      <c r="A21" s="12">
        <v>16</v>
      </c>
      <c r="B21" s="38" t="s">
        <v>37</v>
      </c>
      <c r="C21" s="39"/>
      <c r="D21" s="12">
        <v>0.21</v>
      </c>
      <c r="E21" s="26">
        <v>0.59</v>
      </c>
      <c r="F21" s="14">
        <f t="shared" si="0"/>
        <v>0.7999999999999999</v>
      </c>
      <c r="G21" s="14">
        <v>0.07</v>
      </c>
      <c r="H21" s="14">
        <f t="shared" si="1"/>
        <v>0.8699999999999999</v>
      </c>
      <c r="J21" s="21"/>
    </row>
    <row r="22" spans="1:10" ht="12.75">
      <c r="A22" s="12">
        <v>17</v>
      </c>
      <c r="B22" s="78" t="s">
        <v>61</v>
      </c>
      <c r="C22" s="39"/>
      <c r="D22" s="12">
        <v>31.5</v>
      </c>
      <c r="E22" s="26">
        <v>88.5</v>
      </c>
      <c r="F22" s="36">
        <f t="shared" si="0"/>
        <v>120</v>
      </c>
      <c r="G22" s="14"/>
      <c r="H22" s="36">
        <f t="shared" si="1"/>
        <v>120</v>
      </c>
      <c r="J22" s="21"/>
    </row>
    <row r="23" spans="1:10" ht="12.75">
      <c r="A23" s="12">
        <v>18</v>
      </c>
      <c r="B23" s="78" t="s">
        <v>63</v>
      </c>
      <c r="C23" s="39"/>
      <c r="D23" s="12">
        <v>1.05</v>
      </c>
      <c r="E23" s="26">
        <v>2.95</v>
      </c>
      <c r="F23" s="14">
        <f t="shared" si="0"/>
        <v>4</v>
      </c>
      <c r="G23" s="14"/>
      <c r="H23" s="14">
        <f t="shared" si="1"/>
        <v>4</v>
      </c>
      <c r="J23" s="21"/>
    </row>
    <row r="24" spans="1:10" ht="12.75">
      <c r="A24" s="12">
        <v>19</v>
      </c>
      <c r="B24" s="78" t="s">
        <v>19</v>
      </c>
      <c r="C24" s="39"/>
      <c r="D24" s="12">
        <v>0</v>
      </c>
      <c r="E24" s="26">
        <v>0</v>
      </c>
      <c r="F24" s="36">
        <f t="shared" si="0"/>
        <v>0</v>
      </c>
      <c r="G24" s="14"/>
      <c r="H24" s="36">
        <f t="shared" si="1"/>
        <v>0</v>
      </c>
      <c r="J24" s="21"/>
    </row>
    <row r="25" spans="1:10" ht="12.75">
      <c r="A25" s="12">
        <v>20</v>
      </c>
      <c r="B25" s="40" t="s">
        <v>67</v>
      </c>
      <c r="C25" s="69"/>
      <c r="D25" s="12">
        <v>2.415</v>
      </c>
      <c r="E25" s="27">
        <v>7.08</v>
      </c>
      <c r="F25" s="14">
        <f>SUM(D25:E25)</f>
        <v>9.495000000000001</v>
      </c>
      <c r="G25" s="14"/>
      <c r="H25" s="14">
        <f t="shared" si="1"/>
        <v>9.495000000000001</v>
      </c>
      <c r="J25" s="21"/>
    </row>
    <row r="26" spans="1:10" ht="12.75">
      <c r="A26" s="12">
        <v>21</v>
      </c>
      <c r="B26" s="68" t="s">
        <v>70</v>
      </c>
      <c r="C26" s="37"/>
      <c r="D26" s="12">
        <v>1.05</v>
      </c>
      <c r="E26" s="27">
        <v>2.95</v>
      </c>
      <c r="F26" s="14">
        <f>SUM(D26:E26)</f>
        <v>4</v>
      </c>
      <c r="G26" s="14">
        <v>0.35</v>
      </c>
      <c r="H26" s="14">
        <f t="shared" si="1"/>
        <v>4.35</v>
      </c>
      <c r="J26" s="21"/>
    </row>
    <row r="27" spans="1:10" ht="12.75">
      <c r="A27" s="12">
        <v>22</v>
      </c>
      <c r="B27" s="68" t="s">
        <v>71</v>
      </c>
      <c r="C27" s="37"/>
      <c r="D27" s="12">
        <v>0.105</v>
      </c>
      <c r="E27" s="27">
        <v>0.295</v>
      </c>
      <c r="F27" s="14">
        <f>SUM(D27:E27)</f>
        <v>0.39999999999999997</v>
      </c>
      <c r="G27" s="14">
        <v>0.035</v>
      </c>
      <c r="H27" s="14">
        <f t="shared" si="1"/>
        <v>0.43499999999999994</v>
      </c>
      <c r="J27" s="21"/>
    </row>
    <row r="28" spans="1:10" ht="12.75">
      <c r="A28" s="12">
        <v>23</v>
      </c>
      <c r="B28" s="68" t="s">
        <v>72</v>
      </c>
      <c r="C28" s="37"/>
      <c r="D28" s="12">
        <v>0.105</v>
      </c>
      <c r="E28" s="27">
        <v>0.295</v>
      </c>
      <c r="F28" s="14">
        <f>SUM(D28:E28)</f>
        <v>0.39999999999999997</v>
      </c>
      <c r="G28" s="14">
        <v>0.035</v>
      </c>
      <c r="H28" s="14">
        <f t="shared" si="1"/>
        <v>0.43499999999999994</v>
      </c>
      <c r="J28" s="21"/>
    </row>
    <row r="29" spans="1:10" ht="12.75">
      <c r="A29" s="12">
        <v>24</v>
      </c>
      <c r="B29" s="70" t="s">
        <v>68</v>
      </c>
      <c r="C29" s="71"/>
      <c r="D29" s="12">
        <v>0.002</v>
      </c>
      <c r="E29" s="27">
        <v>0.003</v>
      </c>
      <c r="F29" s="13">
        <f>SUM(D29:E29)</f>
        <v>0.005</v>
      </c>
      <c r="G29" s="13"/>
      <c r="H29" s="13">
        <f t="shared" si="1"/>
        <v>0.005</v>
      </c>
      <c r="J29" s="21"/>
    </row>
    <row r="30" spans="1:10" ht="12.75">
      <c r="A30" s="12"/>
      <c r="B30" s="6"/>
      <c r="C30" s="24"/>
      <c r="D30" s="12"/>
      <c r="E30" s="27"/>
      <c r="F30" s="14"/>
      <c r="G30" s="14"/>
      <c r="H30" s="14"/>
      <c r="J30" s="21"/>
    </row>
    <row r="31" spans="1:10" ht="12.75">
      <c r="A31" s="12"/>
      <c r="B31" s="6"/>
      <c r="C31" s="24"/>
      <c r="D31" s="12"/>
      <c r="E31" s="27"/>
      <c r="F31" s="13"/>
      <c r="G31" s="14"/>
      <c r="H31" s="13"/>
      <c r="J31" s="21"/>
    </row>
    <row r="32" spans="1:10" ht="12.75">
      <c r="A32" s="12"/>
      <c r="B32" s="6"/>
      <c r="C32" s="24"/>
      <c r="D32" s="12"/>
      <c r="E32" s="27"/>
      <c r="F32" s="14"/>
      <c r="G32" s="14"/>
      <c r="H32" s="14"/>
      <c r="J32" s="21"/>
    </row>
    <row r="33" spans="1:10" ht="12.75">
      <c r="A33" s="30"/>
      <c r="B33" s="23"/>
      <c r="C33" s="12"/>
      <c r="D33" s="12"/>
      <c r="E33" s="27"/>
      <c r="F33" s="14"/>
      <c r="G33" s="14"/>
      <c r="H33" s="14"/>
      <c r="J33" s="21"/>
    </row>
    <row r="34" spans="2:8" ht="12.75">
      <c r="B34" s="17" t="s">
        <v>41</v>
      </c>
      <c r="E34" t="s">
        <v>39</v>
      </c>
      <c r="H34" t="s">
        <v>40</v>
      </c>
    </row>
  </sheetData>
  <mergeCells count="27">
    <mergeCell ref="B8:C8"/>
    <mergeCell ref="B9:C9"/>
    <mergeCell ref="B13:C13"/>
    <mergeCell ref="B21:C21"/>
    <mergeCell ref="D5:F5"/>
    <mergeCell ref="B5:C6"/>
    <mergeCell ref="A5:A6"/>
    <mergeCell ref="A1:H1"/>
    <mergeCell ref="A2:H2"/>
    <mergeCell ref="A3:H3"/>
    <mergeCell ref="A4:B4"/>
    <mergeCell ref="B29:C29"/>
    <mergeCell ref="B11:C11"/>
    <mergeCell ref="B12:C12"/>
    <mergeCell ref="B14:C14"/>
    <mergeCell ref="B17:C17"/>
    <mergeCell ref="B16:C16"/>
    <mergeCell ref="B19:C19"/>
    <mergeCell ref="B20:C20"/>
    <mergeCell ref="B22:C22"/>
    <mergeCell ref="B23:C23"/>
    <mergeCell ref="B26:C26"/>
    <mergeCell ref="B27:C27"/>
    <mergeCell ref="B28:C28"/>
    <mergeCell ref="B18:C18"/>
    <mergeCell ref="B25:C25"/>
    <mergeCell ref="B24:C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2013-11-29T04:23:46Z</cp:lastPrinted>
  <dcterms:created xsi:type="dcterms:W3CDTF">2011-09-13T03:56:44Z</dcterms:created>
  <dcterms:modified xsi:type="dcterms:W3CDTF">2013-11-29T04:24:51Z</dcterms:modified>
  <cp:category/>
  <cp:version/>
  <cp:contentType/>
  <cp:contentStatus/>
</cp:coreProperties>
</file>