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<sst xmlns="http://schemas.openxmlformats.org/spreadsheetml/2006/main" count="164" uniqueCount="77">
  <si>
    <t>Утверждаю</t>
  </si>
  <si>
    <t>Руководитель учреждения</t>
  </si>
  <si>
    <t>(подпись)</t>
  </si>
  <si>
    <t>(расшифровка подписи)</t>
  </si>
  <si>
    <t>Меню-требование на выдачу продуктов питания №__</t>
  </si>
  <si>
    <t>Материально ответственное лицо_________________</t>
  </si>
  <si>
    <t>продукты питания</t>
  </si>
  <si>
    <t>наименование</t>
  </si>
  <si>
    <t>кол-во детей</t>
  </si>
  <si>
    <t>Завтрак</t>
  </si>
  <si>
    <t>Полдник</t>
  </si>
  <si>
    <t>всего</t>
  </si>
  <si>
    <t>цена</t>
  </si>
  <si>
    <t>сумма</t>
  </si>
  <si>
    <t>масло растит.</t>
  </si>
  <si>
    <t>масло слив.</t>
  </si>
  <si>
    <t>сахар</t>
  </si>
  <si>
    <t>чай</t>
  </si>
  <si>
    <t>хлеб</t>
  </si>
  <si>
    <t>картофель</t>
  </si>
  <si>
    <t>морковь</t>
  </si>
  <si>
    <t>лук</t>
  </si>
  <si>
    <t>соль</t>
  </si>
  <si>
    <t>капуста</t>
  </si>
  <si>
    <t>выход блюда</t>
  </si>
  <si>
    <t>"___"________ 20___г.</t>
  </si>
  <si>
    <t>на одного ребенка</t>
  </si>
  <si>
    <t>обслуживающий персонал</t>
  </si>
  <si>
    <t>обед</t>
  </si>
  <si>
    <t>Меню - требование</t>
  </si>
  <si>
    <t>"_____"________________20___г.</t>
  </si>
  <si>
    <t>Всего детей:</t>
  </si>
  <si>
    <t>№</t>
  </si>
  <si>
    <t>наименование продуктов</t>
  </si>
  <si>
    <t>Дети</t>
  </si>
  <si>
    <t>Сотрудник.</t>
  </si>
  <si>
    <t>Всего</t>
  </si>
  <si>
    <t>Обед</t>
  </si>
  <si>
    <t>Врач (диетсестра):</t>
  </si>
  <si>
    <t>Принял:</t>
  </si>
  <si>
    <t>Отпустил:</t>
  </si>
  <si>
    <t>Выдал:</t>
  </si>
  <si>
    <t>Получил:</t>
  </si>
  <si>
    <t>Врач(диетсестра):</t>
  </si>
  <si>
    <t>на одного</t>
  </si>
  <si>
    <t xml:space="preserve">молоко    </t>
  </si>
  <si>
    <t>принял</t>
  </si>
  <si>
    <t>хлеб с сыром</t>
  </si>
  <si>
    <t>Руководитель учреждения:_________________ (Г.В.Банных)</t>
  </si>
  <si>
    <t>сыр</t>
  </si>
  <si>
    <t>компот, хлеб</t>
  </si>
  <si>
    <t>2 мл. средняя, старшая</t>
  </si>
  <si>
    <t>1 младшая, ясли</t>
  </si>
  <si>
    <t>какао с молоком</t>
  </si>
  <si>
    <t>рис</t>
  </si>
  <si>
    <t>пшено</t>
  </si>
  <si>
    <t>какао</t>
  </si>
  <si>
    <t>сухофрукты</t>
  </si>
  <si>
    <t>сметана</t>
  </si>
  <si>
    <t>мука</t>
  </si>
  <si>
    <t>манка</t>
  </si>
  <si>
    <t>МКДОУ № 5</t>
  </si>
  <si>
    <t>каша пшенная</t>
  </si>
  <si>
    <t>рассольник со сметаной</t>
  </si>
  <si>
    <t>ленивые голубцы с луком, рисом</t>
  </si>
  <si>
    <t>помидоры</t>
  </si>
  <si>
    <t>огурцы соленые</t>
  </si>
  <si>
    <t>крупа перловая</t>
  </si>
  <si>
    <t>кура</t>
  </si>
  <si>
    <t xml:space="preserve">чай, хлеб </t>
  </si>
  <si>
    <t>аскорбиновая кислота</t>
  </si>
  <si>
    <t>яйцо</t>
  </si>
  <si>
    <t>томат</t>
  </si>
  <si>
    <t>фарш</t>
  </si>
  <si>
    <t>сдоба</t>
  </si>
  <si>
    <t>бананы</t>
  </si>
  <si>
    <t>чай с сах.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</si>
</sst>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&quot;р.&quot;_-;\-* #,##0.000&quot;р.&quot;_-;_-* &quot;-&quot;???&quot;р.&quot;_-;_-@_-"/>
    <numFmt numFmtId="166" formatCode="#,##0.00_ ;\-#,##0.00\ "/>
    <numFmt numFmtId="167" formatCode="#,##0.0_ ;\-#,##0.0\ "/>
    <numFmt numFmtId="168" formatCode="#,##0.000_ ;\-#,##0.000\ "/>
    <numFmt numFmtId="169" formatCode="0.0"/>
    <numFmt numFmtId="170" formatCode="#,##0_ ;\-#,##0\ "/>
    <numFmt numFmtId="171" formatCode="0.0000"/>
    <numFmt numFmtId="172" formatCode="_-* #,##0.0&quot;р.&quot;_-;\-* #,##0.0&quot;р.&quot;_-;_-* &quot;-&quot;??&quot;р.&quot;_-;_-@_-"/>
    <numFmt numFmtId="173" formatCode="0.00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vertAlign val="subscript"/>
      <sz val="8"/>
      <name val="Arial Cyr"/>
      <family val="0"/>
    </font>
    <font>
      <vertAlign val="subscript"/>
      <sz val="10"/>
      <name val="Arial Cyr"/>
      <family val="0"/>
    </font>
    <font>
      <sz val="8"/>
      <name val="Arial Cyr"/>
      <family val="0"/>
    </font>
    <font>
      <b/>
      <sz val="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164" fontId="4" fillId="0" borderId="1" xfId="0" applyNumberFormat="1" applyFont="1" applyBorder="1" applyAlignment="1">
      <alignment/>
    </xf>
    <xf numFmtId="44" fontId="4" fillId="0" borderId="1" xfId="16" applyFont="1" applyBorder="1" applyAlignment="1">
      <alignment/>
    </xf>
    <xf numFmtId="44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44" fontId="4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1" xfId="16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169" fontId="0" fillId="0" borderId="1" xfId="0" applyNumberFormat="1" applyBorder="1" applyAlignment="1">
      <alignment/>
    </xf>
    <xf numFmtId="0" fontId="7" fillId="0" borderId="1" xfId="0" applyFont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ill="1" applyAlignment="1">
      <alignment/>
    </xf>
    <xf numFmtId="2" fontId="4" fillId="0" borderId="1" xfId="0" applyNumberFormat="1" applyFont="1" applyFill="1" applyBorder="1" applyAlignment="1">
      <alignment/>
    </xf>
    <xf numFmtId="1" fontId="0" fillId="0" borderId="1" xfId="0" applyNumberForma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4" xfId="0" applyFont="1" applyBorder="1" applyAlignment="1">
      <alignment/>
    </xf>
    <xf numFmtId="0" fontId="0" fillId="0" borderId="3" xfId="0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workbookViewId="0" topLeftCell="A1">
      <selection activeCell="AH36" sqref="AH36"/>
    </sheetView>
  </sheetViews>
  <sheetFormatPr defaultColWidth="9.00390625" defaultRowHeight="12.75"/>
  <cols>
    <col min="1" max="1" width="0.12890625" style="0" customWidth="1"/>
    <col min="2" max="2" width="9.25390625" style="0" customWidth="1"/>
    <col min="3" max="3" width="3.375" style="0" customWidth="1"/>
    <col min="4" max="4" width="4.375" style="0" customWidth="1"/>
    <col min="5" max="5" width="3.875" style="0" customWidth="1"/>
    <col min="6" max="6" width="3.625" style="0" customWidth="1"/>
    <col min="7" max="7" width="3.375" style="0" customWidth="1"/>
    <col min="8" max="9" width="3.75390625" style="0" customWidth="1"/>
    <col min="10" max="10" width="4.00390625" style="0" customWidth="1"/>
    <col min="11" max="11" width="3.25390625" style="0" customWidth="1"/>
    <col min="12" max="12" width="3.75390625" style="0" customWidth="1"/>
    <col min="13" max="13" width="3.625" style="0" customWidth="1"/>
    <col min="14" max="14" width="4.00390625" style="0" customWidth="1"/>
    <col min="15" max="15" width="3.375" style="0" customWidth="1"/>
    <col min="16" max="16" width="3.25390625" style="0" customWidth="1"/>
    <col min="17" max="17" width="4.00390625" style="0" customWidth="1"/>
    <col min="18" max="18" width="3.375" style="0" customWidth="1"/>
    <col min="19" max="19" width="3.875" style="0" customWidth="1"/>
    <col min="20" max="20" width="3.75390625" style="0" customWidth="1"/>
    <col min="21" max="21" width="7.625" style="0" customWidth="1"/>
    <col min="22" max="22" width="4.25390625" style="0" customWidth="1"/>
    <col min="23" max="23" width="6.375" style="0" customWidth="1"/>
    <col min="24" max="24" width="6.625" style="0" customWidth="1"/>
    <col min="25" max="25" width="3.375" style="0" customWidth="1"/>
    <col min="26" max="26" width="3.625" style="0" customWidth="1"/>
    <col min="27" max="27" width="3.375" style="0" customWidth="1"/>
    <col min="28" max="29" width="4.125" style="0" customWidth="1"/>
    <col min="30" max="30" width="3.375" style="0" customWidth="1"/>
    <col min="31" max="31" width="6.25390625" style="0" customWidth="1"/>
    <col min="32" max="32" width="6.375" style="0" customWidth="1"/>
  </cols>
  <sheetData>
    <row r="1" spans="1:31" ht="12.75">
      <c r="A1" t="s">
        <v>0</v>
      </c>
      <c r="M1" s="63" t="s">
        <v>4</v>
      </c>
      <c r="N1" s="63"/>
      <c r="O1" s="63"/>
      <c r="P1" s="63"/>
      <c r="Q1" s="63"/>
      <c r="R1" s="63"/>
      <c r="S1" s="63"/>
      <c r="T1" s="63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14" ht="15.75">
      <c r="A2" s="1"/>
      <c r="B2" s="2"/>
      <c r="C2" s="68" t="s">
        <v>48</v>
      </c>
      <c r="D2" s="68"/>
      <c r="E2" s="68"/>
      <c r="F2" s="68"/>
      <c r="G2" s="68"/>
      <c r="H2" s="68"/>
      <c r="I2" s="54"/>
      <c r="J2" s="54"/>
      <c r="K2" s="54"/>
      <c r="L2" s="54"/>
      <c r="M2" s="54"/>
      <c r="N2" s="54"/>
    </row>
    <row r="3" spans="1:21" ht="12.75">
      <c r="A3" s="54" t="s">
        <v>25</v>
      </c>
      <c r="B3" s="54"/>
      <c r="C3" s="54"/>
      <c r="D3" s="54"/>
      <c r="E3" s="54"/>
      <c r="F3" s="54"/>
      <c r="M3" s="53" t="s">
        <v>5</v>
      </c>
      <c r="N3" s="53"/>
      <c r="O3" s="53"/>
      <c r="P3" s="53"/>
      <c r="Q3" s="53"/>
      <c r="R3" s="53"/>
      <c r="S3" s="53"/>
      <c r="T3" s="53"/>
      <c r="U3" s="54"/>
    </row>
    <row r="4" spans="1:32" ht="36.75" customHeight="1">
      <c r="A4" s="3" t="s">
        <v>6</v>
      </c>
      <c r="B4" s="3" t="s">
        <v>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4" t="s">
        <v>27</v>
      </c>
      <c r="Z4" s="64"/>
      <c r="AA4" s="64"/>
      <c r="AB4" s="64"/>
      <c r="AC4" s="6">
        <v>7</v>
      </c>
      <c r="AD4" s="6"/>
      <c r="AE4" s="4"/>
      <c r="AF4" s="4"/>
    </row>
    <row r="5" spans="1:32" ht="21.75" customHeight="1">
      <c r="A5" s="12"/>
      <c r="B5" s="29">
        <v>62</v>
      </c>
      <c r="C5" s="51" t="s">
        <v>9</v>
      </c>
      <c r="D5" s="51"/>
      <c r="E5" s="52"/>
      <c r="F5" s="52"/>
      <c r="G5" s="52"/>
      <c r="H5" s="52"/>
      <c r="I5" s="60" t="s">
        <v>37</v>
      </c>
      <c r="J5" s="61"/>
      <c r="K5" s="61"/>
      <c r="L5" s="61"/>
      <c r="M5" s="61"/>
      <c r="N5" s="61"/>
      <c r="O5" s="61"/>
      <c r="P5" s="62"/>
      <c r="Q5" s="65" t="s">
        <v>10</v>
      </c>
      <c r="R5" s="66"/>
      <c r="S5" s="67"/>
      <c r="T5" s="67"/>
      <c r="U5" s="5" t="s">
        <v>26</v>
      </c>
      <c r="V5" s="7" t="s">
        <v>11</v>
      </c>
      <c r="W5" s="18" t="s">
        <v>12</v>
      </c>
      <c r="X5" s="18" t="s">
        <v>13</v>
      </c>
      <c r="Y5" s="60" t="s">
        <v>28</v>
      </c>
      <c r="Z5" s="67"/>
      <c r="AA5" s="67"/>
      <c r="AB5" s="67"/>
      <c r="AC5" s="7"/>
      <c r="AD5" s="7"/>
      <c r="AE5" s="6" t="s">
        <v>12</v>
      </c>
      <c r="AF5" s="6" t="s">
        <v>13</v>
      </c>
    </row>
    <row r="6" spans="1:32" ht="37.5" customHeight="1">
      <c r="A6" s="6" t="s">
        <v>7</v>
      </c>
      <c r="B6" s="3"/>
      <c r="C6" s="55" t="s">
        <v>62</v>
      </c>
      <c r="D6" s="56"/>
      <c r="E6" s="57" t="s">
        <v>53</v>
      </c>
      <c r="F6" s="58"/>
      <c r="G6" s="55" t="s">
        <v>47</v>
      </c>
      <c r="H6" s="59"/>
      <c r="I6" s="48"/>
      <c r="J6" s="49"/>
      <c r="K6" s="59" t="s">
        <v>63</v>
      </c>
      <c r="L6" s="56"/>
      <c r="M6" s="57" t="s">
        <v>64</v>
      </c>
      <c r="N6" s="58"/>
      <c r="O6" s="55" t="s">
        <v>50</v>
      </c>
      <c r="P6" s="56"/>
      <c r="Q6" s="55" t="s">
        <v>74</v>
      </c>
      <c r="R6" s="56"/>
      <c r="S6" s="55" t="s">
        <v>76</v>
      </c>
      <c r="T6" s="56"/>
      <c r="U6" s="5"/>
      <c r="V6" s="7"/>
      <c r="W6" s="18"/>
      <c r="X6" s="18"/>
      <c r="Y6" s="57" t="s">
        <v>64</v>
      </c>
      <c r="Z6" s="58"/>
      <c r="AA6" s="55" t="s">
        <v>50</v>
      </c>
      <c r="AB6" s="56"/>
      <c r="AC6" s="8" t="s">
        <v>44</v>
      </c>
      <c r="AD6" s="7" t="s">
        <v>11</v>
      </c>
      <c r="AE6" s="6"/>
      <c r="AF6" s="6"/>
    </row>
    <row r="7" spans="1:32" ht="12.75">
      <c r="A7" s="70" t="s">
        <v>45</v>
      </c>
      <c r="B7" s="70"/>
      <c r="C7" s="33">
        <v>0.15</v>
      </c>
      <c r="D7" s="33">
        <f>C7*B$5</f>
        <v>9.299999999999999</v>
      </c>
      <c r="E7" s="33">
        <v>0.1</v>
      </c>
      <c r="F7" s="34">
        <f>E7*B$5</f>
        <v>6.2</v>
      </c>
      <c r="G7" s="34"/>
      <c r="H7" s="34"/>
      <c r="I7" s="34"/>
      <c r="J7" s="35"/>
      <c r="K7" s="34"/>
      <c r="L7" s="34"/>
      <c r="M7" s="33"/>
      <c r="N7" s="33"/>
      <c r="O7" s="34"/>
      <c r="P7" s="34"/>
      <c r="Q7" s="34"/>
      <c r="R7" s="34"/>
      <c r="S7" s="33"/>
      <c r="T7" s="34"/>
      <c r="U7" s="9">
        <f>C7+E7+Q7</f>
        <v>0.25</v>
      </c>
      <c r="V7" s="15">
        <f aca="true" t="shared" si="0" ref="V7:V34">U7*B$5</f>
        <v>15.5</v>
      </c>
      <c r="W7" s="10">
        <v>29.4</v>
      </c>
      <c r="X7" s="20">
        <f aca="true" t="shared" si="1" ref="X7:X35">W7*V7</f>
        <v>455.7</v>
      </c>
      <c r="Y7" s="33"/>
      <c r="Z7" s="33"/>
      <c r="AA7" s="34"/>
      <c r="AB7" s="34"/>
      <c r="AC7" s="9"/>
      <c r="AD7" s="16"/>
      <c r="AE7" s="10">
        <v>29.4</v>
      </c>
      <c r="AF7" s="11"/>
    </row>
    <row r="8" spans="1:32" ht="18.75" customHeight="1">
      <c r="A8" s="69" t="s">
        <v>14</v>
      </c>
      <c r="B8" s="69"/>
      <c r="C8" s="34"/>
      <c r="D8" s="33"/>
      <c r="E8" s="34"/>
      <c r="F8" s="34"/>
      <c r="G8" s="34"/>
      <c r="H8" s="34"/>
      <c r="I8" s="34"/>
      <c r="J8" s="34"/>
      <c r="K8" s="34">
        <v>0.005</v>
      </c>
      <c r="L8" s="34">
        <f>K8*B$5</f>
        <v>0.31</v>
      </c>
      <c r="M8" s="34">
        <v>0.005</v>
      </c>
      <c r="N8" s="33">
        <f>M8*B$5</f>
        <v>0.31</v>
      </c>
      <c r="O8" s="34"/>
      <c r="P8" s="34"/>
      <c r="Q8" s="34"/>
      <c r="R8" s="34"/>
      <c r="S8" s="34"/>
      <c r="T8" s="34"/>
      <c r="U8" s="9">
        <f>I8+K8+M8+Q8</f>
        <v>0.01</v>
      </c>
      <c r="V8" s="15">
        <f t="shared" si="0"/>
        <v>0.62</v>
      </c>
      <c r="W8" s="10">
        <v>68.33</v>
      </c>
      <c r="X8" s="20">
        <f t="shared" si="1"/>
        <v>42.364599999999996</v>
      </c>
      <c r="Y8" s="34">
        <v>0.005</v>
      </c>
      <c r="Z8" s="33">
        <f>Y8*AC$4</f>
        <v>0.035</v>
      </c>
      <c r="AA8" s="34"/>
      <c r="AB8" s="34"/>
      <c r="AC8" s="9">
        <f>Y8</f>
        <v>0.005</v>
      </c>
      <c r="AD8" s="16">
        <f>AC8*AC$4</f>
        <v>0.035</v>
      </c>
      <c r="AE8" s="10">
        <v>68.33</v>
      </c>
      <c r="AF8" s="11">
        <f aca="true" t="shared" si="2" ref="AF8:AF35">AE8*AD8</f>
        <v>2.39155</v>
      </c>
    </row>
    <row r="9" spans="1:32" ht="18" customHeight="1">
      <c r="A9" s="69" t="s">
        <v>15</v>
      </c>
      <c r="B9" s="69"/>
      <c r="C9" s="34">
        <v>0.005</v>
      </c>
      <c r="D9" s="33">
        <f>C9*B$5</f>
        <v>0.31</v>
      </c>
      <c r="E9" s="34"/>
      <c r="F9" s="34"/>
      <c r="G9" s="34"/>
      <c r="H9" s="34"/>
      <c r="I9" s="34"/>
      <c r="J9" s="34"/>
      <c r="K9" s="34"/>
      <c r="L9" s="34"/>
      <c r="M9" s="34">
        <v>0.01</v>
      </c>
      <c r="N9" s="33">
        <f>M9*B$5</f>
        <v>0.62</v>
      </c>
      <c r="O9" s="34"/>
      <c r="P9" s="34"/>
      <c r="Q9" s="34"/>
      <c r="R9" s="34"/>
      <c r="S9" s="34"/>
      <c r="T9" s="34"/>
      <c r="U9" s="9">
        <f>C9+M9+Q9</f>
        <v>0.015</v>
      </c>
      <c r="V9" s="15">
        <f t="shared" si="0"/>
        <v>0.9299999999999999</v>
      </c>
      <c r="W9" s="10">
        <v>291.67</v>
      </c>
      <c r="X9" s="20">
        <f t="shared" si="1"/>
        <v>271.2531</v>
      </c>
      <c r="Y9" s="34"/>
      <c r="Z9" s="33"/>
      <c r="AA9" s="34"/>
      <c r="AB9" s="34"/>
      <c r="AC9" s="9"/>
      <c r="AD9" s="16"/>
      <c r="AE9" s="10">
        <v>291.67</v>
      </c>
      <c r="AF9" s="11">
        <f t="shared" si="2"/>
        <v>0</v>
      </c>
    </row>
    <row r="10" spans="1:32" ht="12.75">
      <c r="A10" s="6" t="s">
        <v>16</v>
      </c>
      <c r="B10" s="6"/>
      <c r="C10" s="34">
        <v>0.005</v>
      </c>
      <c r="D10" s="33">
        <f>C10*B$5</f>
        <v>0.31</v>
      </c>
      <c r="E10" s="34">
        <v>0.02</v>
      </c>
      <c r="F10" s="34">
        <f>E10*B$5</f>
        <v>1.24</v>
      </c>
      <c r="G10" s="34"/>
      <c r="H10" s="34"/>
      <c r="I10" s="34"/>
      <c r="J10" s="34"/>
      <c r="K10" s="34"/>
      <c r="L10" s="34"/>
      <c r="M10" s="34"/>
      <c r="N10" s="33"/>
      <c r="O10" s="34">
        <v>0.015</v>
      </c>
      <c r="P10" s="34">
        <f>O10*B$5</f>
        <v>0.9299999999999999</v>
      </c>
      <c r="Q10" s="34"/>
      <c r="R10" s="34"/>
      <c r="S10" s="34">
        <v>0.015</v>
      </c>
      <c r="T10" s="34">
        <f>S10*B$5</f>
        <v>0.9299999999999999</v>
      </c>
      <c r="U10" s="9">
        <f>C10+E10+O10+Q10+S10</f>
        <v>0.055</v>
      </c>
      <c r="V10" s="15">
        <f t="shared" si="0"/>
        <v>3.41</v>
      </c>
      <c r="W10" s="10">
        <v>32.5</v>
      </c>
      <c r="X10" s="20">
        <f t="shared" si="1"/>
        <v>110.825</v>
      </c>
      <c r="Y10" s="34"/>
      <c r="Z10" s="33"/>
      <c r="AA10" s="34">
        <v>0.015</v>
      </c>
      <c r="AB10" s="34">
        <f>AA10*AC$4</f>
        <v>0.105</v>
      </c>
      <c r="AC10" s="9">
        <f>AA10</f>
        <v>0.015</v>
      </c>
      <c r="AD10" s="16">
        <f>AC10*AC$4</f>
        <v>0.105</v>
      </c>
      <c r="AE10" s="10">
        <v>32.5</v>
      </c>
      <c r="AF10" s="11">
        <f t="shared" si="2"/>
        <v>3.4125</v>
      </c>
    </row>
    <row r="11" spans="1:32" ht="12.75">
      <c r="A11" s="46" t="s">
        <v>17</v>
      </c>
      <c r="B11" s="47"/>
      <c r="C11" s="34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3"/>
      <c r="O11" s="34"/>
      <c r="P11" s="34"/>
      <c r="Q11" s="34"/>
      <c r="R11" s="34"/>
      <c r="S11" s="34">
        <v>0.002</v>
      </c>
      <c r="T11" s="34">
        <f>S11*B$5</f>
        <v>0.124</v>
      </c>
      <c r="U11" s="9">
        <f>S11</f>
        <v>0.002</v>
      </c>
      <c r="V11" s="15">
        <f t="shared" si="0"/>
        <v>0.124</v>
      </c>
      <c r="W11" s="10">
        <v>398.2</v>
      </c>
      <c r="X11" s="20">
        <f t="shared" si="1"/>
        <v>49.376799999999996</v>
      </c>
      <c r="Y11" s="34"/>
      <c r="Z11" s="33"/>
      <c r="AA11" s="34"/>
      <c r="AB11" s="34"/>
      <c r="AC11" s="9"/>
      <c r="AD11" s="16"/>
      <c r="AE11" s="10">
        <v>398.2</v>
      </c>
      <c r="AF11" s="11">
        <f t="shared" si="2"/>
        <v>0</v>
      </c>
    </row>
    <row r="12" spans="1:32" ht="12.75">
      <c r="A12" s="46" t="s">
        <v>18</v>
      </c>
      <c r="B12" s="47"/>
      <c r="C12" s="34"/>
      <c r="D12" s="33"/>
      <c r="E12" s="34"/>
      <c r="F12" s="34"/>
      <c r="G12" s="33">
        <v>0.04</v>
      </c>
      <c r="H12" s="34">
        <f>G12*B$5</f>
        <v>2.48</v>
      </c>
      <c r="I12" s="34"/>
      <c r="J12" s="34"/>
      <c r="K12" s="34"/>
      <c r="L12" s="34"/>
      <c r="M12" s="34"/>
      <c r="N12" s="33"/>
      <c r="O12" s="33">
        <v>0.07</v>
      </c>
      <c r="P12" s="34">
        <f>O12*B$5</f>
        <v>4.340000000000001</v>
      </c>
      <c r="Q12" s="34"/>
      <c r="R12" s="34"/>
      <c r="S12" s="34"/>
      <c r="T12" s="34"/>
      <c r="U12" s="9">
        <f>G12+O12+S12</f>
        <v>0.11000000000000001</v>
      </c>
      <c r="V12" s="15">
        <f t="shared" si="0"/>
        <v>6.820000000000001</v>
      </c>
      <c r="W12" s="10">
        <v>32.64</v>
      </c>
      <c r="X12" s="20">
        <f t="shared" si="1"/>
        <v>222.60480000000004</v>
      </c>
      <c r="Y12" s="34"/>
      <c r="Z12" s="33"/>
      <c r="AA12" s="33">
        <v>0.06</v>
      </c>
      <c r="AB12" s="34">
        <f>AA12*AC$4</f>
        <v>0.42</v>
      </c>
      <c r="AC12" s="9">
        <f>AA12</f>
        <v>0.06</v>
      </c>
      <c r="AD12" s="16">
        <f>AC12*AC$4</f>
        <v>0.42</v>
      </c>
      <c r="AE12" s="10">
        <v>32.64</v>
      </c>
      <c r="AF12" s="11">
        <f t="shared" si="2"/>
        <v>13.7088</v>
      </c>
    </row>
    <row r="13" spans="1:32" ht="16.5" customHeight="1">
      <c r="A13" s="48"/>
      <c r="B13" s="49"/>
      <c r="C13" s="34"/>
      <c r="D13" s="33"/>
      <c r="E13" s="34"/>
      <c r="F13" s="34"/>
      <c r="G13" s="34"/>
      <c r="H13" s="34"/>
      <c r="I13" s="34"/>
      <c r="J13" s="34"/>
      <c r="K13" s="34"/>
      <c r="L13" s="34"/>
      <c r="M13" s="34"/>
      <c r="N13" s="33"/>
      <c r="O13" s="34"/>
      <c r="P13" s="34"/>
      <c r="Q13" s="34"/>
      <c r="R13" s="34"/>
      <c r="S13" s="34"/>
      <c r="T13" s="34"/>
      <c r="U13" s="9"/>
      <c r="V13" s="15"/>
      <c r="W13" s="10"/>
      <c r="X13" s="20"/>
      <c r="Y13" s="34"/>
      <c r="Z13" s="33"/>
      <c r="AA13" s="34"/>
      <c r="AB13" s="34"/>
      <c r="AC13" s="9"/>
      <c r="AD13" s="16"/>
      <c r="AE13" s="10"/>
      <c r="AF13" s="11">
        <f t="shared" si="2"/>
        <v>0</v>
      </c>
    </row>
    <row r="14" spans="1:32" ht="16.5" customHeight="1">
      <c r="A14" s="48" t="s">
        <v>55</v>
      </c>
      <c r="B14" s="50"/>
      <c r="C14" s="34">
        <v>0.04</v>
      </c>
      <c r="D14" s="33">
        <f>C14*B$5</f>
        <v>2.48</v>
      </c>
      <c r="E14" s="34"/>
      <c r="F14" s="34"/>
      <c r="G14" s="34"/>
      <c r="H14" s="34"/>
      <c r="I14" s="34"/>
      <c r="J14" s="34"/>
      <c r="K14" s="34"/>
      <c r="L14" s="34"/>
      <c r="M14" s="34"/>
      <c r="N14" s="33"/>
      <c r="O14" s="34"/>
      <c r="P14" s="34"/>
      <c r="Q14" s="34"/>
      <c r="R14" s="34"/>
      <c r="S14" s="34"/>
      <c r="T14" s="34"/>
      <c r="U14" s="9">
        <f>C14</f>
        <v>0.04</v>
      </c>
      <c r="V14" s="15">
        <f t="shared" si="0"/>
        <v>2.48</v>
      </c>
      <c r="W14" s="10">
        <v>21</v>
      </c>
      <c r="X14" s="20">
        <f t="shared" si="1"/>
        <v>52.08</v>
      </c>
      <c r="Y14" s="34"/>
      <c r="Z14" s="33"/>
      <c r="AA14" s="34"/>
      <c r="AB14" s="34"/>
      <c r="AC14" s="9"/>
      <c r="AD14" s="16"/>
      <c r="AE14" s="10">
        <v>21</v>
      </c>
      <c r="AF14" s="11"/>
    </row>
    <row r="15" spans="1:32" ht="12.75">
      <c r="A15" s="46" t="s">
        <v>49</v>
      </c>
      <c r="B15" s="47"/>
      <c r="C15" s="34"/>
      <c r="D15" s="33"/>
      <c r="E15" s="34"/>
      <c r="F15" s="34"/>
      <c r="G15" s="34">
        <v>0.01</v>
      </c>
      <c r="H15" s="34">
        <f>G15*B$5</f>
        <v>0.62</v>
      </c>
      <c r="I15" s="34"/>
      <c r="J15" s="34"/>
      <c r="K15" s="34"/>
      <c r="L15" s="34"/>
      <c r="M15" s="34"/>
      <c r="N15" s="33"/>
      <c r="O15" s="34"/>
      <c r="P15" s="34"/>
      <c r="Q15" s="34"/>
      <c r="R15" s="34"/>
      <c r="S15" s="34"/>
      <c r="T15" s="34"/>
      <c r="U15" s="9">
        <f>G15</f>
        <v>0.01</v>
      </c>
      <c r="V15" s="15">
        <f t="shared" si="0"/>
        <v>0.62</v>
      </c>
      <c r="W15" s="10">
        <v>398</v>
      </c>
      <c r="X15" s="20">
        <f t="shared" si="1"/>
        <v>246.76</v>
      </c>
      <c r="Y15" s="34"/>
      <c r="Z15" s="33"/>
      <c r="AA15" s="34"/>
      <c r="AB15" s="34"/>
      <c r="AC15" s="9"/>
      <c r="AD15" s="16"/>
      <c r="AE15" s="10">
        <v>398</v>
      </c>
      <c r="AF15" s="11">
        <f t="shared" si="2"/>
        <v>0</v>
      </c>
    </row>
    <row r="16" spans="1:32" ht="15.75" customHeight="1">
      <c r="A16" s="48" t="s">
        <v>19</v>
      </c>
      <c r="B16" s="49"/>
      <c r="C16" s="34"/>
      <c r="D16" s="33"/>
      <c r="E16" s="34"/>
      <c r="F16" s="34"/>
      <c r="G16" s="34"/>
      <c r="H16" s="34"/>
      <c r="I16" s="34"/>
      <c r="J16" s="34"/>
      <c r="K16" s="33">
        <v>0.15</v>
      </c>
      <c r="L16" s="34">
        <f>K16*B$5</f>
        <v>9.299999999999999</v>
      </c>
      <c r="M16" s="12"/>
      <c r="N16" s="12"/>
      <c r="O16" s="34"/>
      <c r="P16" s="34"/>
      <c r="Q16" s="34"/>
      <c r="R16" s="34"/>
      <c r="S16" s="34"/>
      <c r="T16" s="34"/>
      <c r="U16" s="9">
        <f>K16</f>
        <v>0.15</v>
      </c>
      <c r="V16" s="15">
        <f t="shared" si="0"/>
        <v>9.299999999999999</v>
      </c>
      <c r="W16" s="10">
        <v>15</v>
      </c>
      <c r="X16" s="20">
        <f t="shared" si="1"/>
        <v>139.49999999999997</v>
      </c>
      <c r="Y16" s="12"/>
      <c r="Z16" s="33"/>
      <c r="AA16" s="34"/>
      <c r="AB16" s="34"/>
      <c r="AC16" s="9"/>
      <c r="AD16" s="16"/>
      <c r="AE16" s="10">
        <v>15</v>
      </c>
      <c r="AF16" s="11">
        <f t="shared" si="2"/>
        <v>0</v>
      </c>
    </row>
    <row r="17" spans="1:32" ht="12.75">
      <c r="A17" s="6" t="s">
        <v>20</v>
      </c>
      <c r="B17" s="6"/>
      <c r="C17" s="34"/>
      <c r="D17" s="33"/>
      <c r="E17" s="34"/>
      <c r="F17" s="34"/>
      <c r="G17" s="34"/>
      <c r="H17" s="34"/>
      <c r="I17" s="33"/>
      <c r="J17" s="34"/>
      <c r="K17" s="33">
        <v>0.01</v>
      </c>
      <c r="L17" s="34">
        <f>K17*B$5</f>
        <v>0.62</v>
      </c>
      <c r="M17" s="6">
        <v>0.02</v>
      </c>
      <c r="N17" s="33">
        <f>M17*B$5</f>
        <v>1.24</v>
      </c>
      <c r="O17" s="34"/>
      <c r="P17" s="34"/>
      <c r="Q17" s="34"/>
      <c r="R17" s="34"/>
      <c r="S17" s="34"/>
      <c r="T17" s="34"/>
      <c r="U17" s="9">
        <f>K17+M17</f>
        <v>0.03</v>
      </c>
      <c r="V17" s="15">
        <f t="shared" si="0"/>
        <v>1.8599999999999999</v>
      </c>
      <c r="W17" s="10">
        <v>18</v>
      </c>
      <c r="X17" s="20">
        <f t="shared" si="1"/>
        <v>33.48</v>
      </c>
      <c r="Y17" s="12"/>
      <c r="Z17" s="33"/>
      <c r="AA17" s="34"/>
      <c r="AB17" s="34"/>
      <c r="AC17" s="9"/>
      <c r="AD17" s="16"/>
      <c r="AE17" s="10">
        <v>18</v>
      </c>
      <c r="AF17" s="11">
        <f t="shared" si="2"/>
        <v>0</v>
      </c>
    </row>
    <row r="18" spans="1:32" ht="12.75">
      <c r="A18" s="48" t="s">
        <v>23</v>
      </c>
      <c r="B18" s="49"/>
      <c r="C18" s="34"/>
      <c r="D18" s="33"/>
      <c r="E18" s="34"/>
      <c r="F18" s="34"/>
      <c r="G18" s="34"/>
      <c r="H18" s="34"/>
      <c r="I18" s="34"/>
      <c r="J18" s="34"/>
      <c r="K18" s="33"/>
      <c r="L18" s="34"/>
      <c r="M18" s="33">
        <v>0.1</v>
      </c>
      <c r="N18" s="33">
        <f>M18*B$5</f>
        <v>6.2</v>
      </c>
      <c r="O18" s="34"/>
      <c r="P18" s="34"/>
      <c r="Q18" s="34"/>
      <c r="R18" s="34"/>
      <c r="S18" s="34"/>
      <c r="T18" s="34"/>
      <c r="U18" s="9">
        <f>M18</f>
        <v>0.1</v>
      </c>
      <c r="V18" s="15">
        <f t="shared" si="0"/>
        <v>6.2</v>
      </c>
      <c r="W18" s="10">
        <v>13</v>
      </c>
      <c r="X18" s="20">
        <f t="shared" si="1"/>
        <v>80.60000000000001</v>
      </c>
      <c r="Y18" s="33">
        <v>0.1</v>
      </c>
      <c r="Z18" s="33">
        <f>Y18*AC$4</f>
        <v>0.7000000000000001</v>
      </c>
      <c r="AA18" s="34"/>
      <c r="AB18" s="34"/>
      <c r="AC18" s="9">
        <f>Y18</f>
        <v>0.1</v>
      </c>
      <c r="AD18" s="16">
        <f>AC18*AC$4</f>
        <v>0.7000000000000001</v>
      </c>
      <c r="AE18" s="10">
        <v>15</v>
      </c>
      <c r="AF18" s="11">
        <f t="shared" si="2"/>
        <v>10.500000000000002</v>
      </c>
    </row>
    <row r="19" spans="1:32" ht="12.75">
      <c r="A19" s="46" t="s">
        <v>21</v>
      </c>
      <c r="B19" s="47"/>
      <c r="C19" s="34"/>
      <c r="D19" s="33"/>
      <c r="E19" s="34"/>
      <c r="F19" s="34"/>
      <c r="G19" s="34"/>
      <c r="H19" s="34"/>
      <c r="I19" s="34"/>
      <c r="J19" s="34"/>
      <c r="K19" s="33">
        <v>0.01</v>
      </c>
      <c r="L19" s="34">
        <f>K19*B$5</f>
        <v>0.62</v>
      </c>
      <c r="M19" s="33">
        <v>0.01</v>
      </c>
      <c r="N19" s="33">
        <f>M19*B$5</f>
        <v>0.62</v>
      </c>
      <c r="O19" s="34"/>
      <c r="P19" s="34"/>
      <c r="Q19" s="34"/>
      <c r="R19" s="34"/>
      <c r="S19" s="34"/>
      <c r="T19" s="34"/>
      <c r="U19" s="9">
        <f>K19+M19</f>
        <v>0.02</v>
      </c>
      <c r="V19" s="15">
        <f t="shared" si="0"/>
        <v>1.24</v>
      </c>
      <c r="W19" s="10">
        <v>16.5</v>
      </c>
      <c r="X19" s="20">
        <f t="shared" si="1"/>
        <v>20.46</v>
      </c>
      <c r="Y19" s="33">
        <v>0.01</v>
      </c>
      <c r="Z19" s="33">
        <f>Y19*AC$4</f>
        <v>0.07</v>
      </c>
      <c r="AA19" s="34"/>
      <c r="AB19" s="34"/>
      <c r="AC19" s="9">
        <f>Y19</f>
        <v>0.01</v>
      </c>
      <c r="AD19" s="16">
        <f>AC19*AC$4</f>
        <v>0.07</v>
      </c>
      <c r="AE19" s="10">
        <v>16.5</v>
      </c>
      <c r="AF19" s="11">
        <f t="shared" si="2"/>
        <v>1.155</v>
      </c>
    </row>
    <row r="20" spans="1:32" ht="12.75">
      <c r="A20" s="46" t="s">
        <v>22</v>
      </c>
      <c r="B20" s="47"/>
      <c r="C20" s="34">
        <v>0.002</v>
      </c>
      <c r="D20" s="33">
        <f>C20*B$5</f>
        <v>0.124</v>
      </c>
      <c r="E20" s="34"/>
      <c r="F20" s="34"/>
      <c r="G20" s="34"/>
      <c r="H20" s="34"/>
      <c r="I20" s="34"/>
      <c r="J20" s="34"/>
      <c r="K20" s="34">
        <v>0.003</v>
      </c>
      <c r="L20" s="34">
        <f>K20*B$5</f>
        <v>0.186</v>
      </c>
      <c r="M20" s="34">
        <v>0.002</v>
      </c>
      <c r="N20" s="33">
        <f>M20*B$5</f>
        <v>0.124</v>
      </c>
      <c r="O20" s="34"/>
      <c r="P20" s="34"/>
      <c r="Q20" s="34"/>
      <c r="R20" s="34"/>
      <c r="S20" s="34"/>
      <c r="T20" s="34"/>
      <c r="U20" s="9">
        <f>C20+K20+M20</f>
        <v>0.007</v>
      </c>
      <c r="V20" s="15">
        <f t="shared" si="0"/>
        <v>0.434</v>
      </c>
      <c r="W20" s="10">
        <v>9</v>
      </c>
      <c r="X20" s="20">
        <f t="shared" si="1"/>
        <v>3.906</v>
      </c>
      <c r="Y20" s="34">
        <v>0.002</v>
      </c>
      <c r="Z20" s="33">
        <f>Y20*AC$4</f>
        <v>0.014</v>
      </c>
      <c r="AA20" s="34"/>
      <c r="AB20" s="34"/>
      <c r="AC20" s="9">
        <f>Y20</f>
        <v>0.002</v>
      </c>
      <c r="AD20" s="16">
        <f>AC20*AC$4</f>
        <v>0.014</v>
      </c>
      <c r="AE20" s="10">
        <v>9</v>
      </c>
      <c r="AF20" s="11">
        <f t="shared" si="2"/>
        <v>0.126</v>
      </c>
    </row>
    <row r="21" spans="1:32" ht="12.75">
      <c r="A21" s="46" t="s">
        <v>57</v>
      </c>
      <c r="B21" s="47"/>
      <c r="C21" s="34"/>
      <c r="D21" s="33"/>
      <c r="E21" s="34"/>
      <c r="F21" s="34"/>
      <c r="G21" s="34"/>
      <c r="H21" s="34"/>
      <c r="I21" s="34"/>
      <c r="J21" s="34"/>
      <c r="K21" s="34"/>
      <c r="L21" s="34"/>
      <c r="M21" s="33"/>
      <c r="N21" s="33"/>
      <c r="O21" s="34">
        <v>0.01</v>
      </c>
      <c r="P21" s="34">
        <f>O21*B$5</f>
        <v>0.62</v>
      </c>
      <c r="Q21" s="34"/>
      <c r="R21" s="34"/>
      <c r="S21" s="34"/>
      <c r="T21" s="34"/>
      <c r="U21" s="9">
        <f>O21</f>
        <v>0.01</v>
      </c>
      <c r="V21" s="15">
        <f t="shared" si="0"/>
        <v>0.62</v>
      </c>
      <c r="W21" s="10">
        <v>56</v>
      </c>
      <c r="X21" s="20">
        <f t="shared" si="1"/>
        <v>34.72</v>
      </c>
      <c r="Y21" s="33"/>
      <c r="Z21" s="33"/>
      <c r="AA21" s="34">
        <v>0.01</v>
      </c>
      <c r="AB21" s="34">
        <f>AA21*AC$4</f>
        <v>0.07</v>
      </c>
      <c r="AC21" s="9">
        <f>AA21</f>
        <v>0.01</v>
      </c>
      <c r="AD21" s="16">
        <f>AC21*AC$4</f>
        <v>0.07</v>
      </c>
      <c r="AE21" s="10">
        <v>56</v>
      </c>
      <c r="AF21" s="11">
        <f t="shared" si="2"/>
        <v>3.9200000000000004</v>
      </c>
    </row>
    <row r="22" spans="1:32" ht="12.75">
      <c r="A22" s="46" t="s">
        <v>73</v>
      </c>
      <c r="B22" s="47"/>
      <c r="C22" s="34"/>
      <c r="D22" s="33"/>
      <c r="E22" s="34"/>
      <c r="F22" s="34"/>
      <c r="G22" s="34"/>
      <c r="H22" s="34"/>
      <c r="I22" s="34"/>
      <c r="J22" s="34"/>
      <c r="K22" s="34"/>
      <c r="L22" s="34"/>
      <c r="M22" s="33">
        <v>0.09</v>
      </c>
      <c r="N22" s="33">
        <f>M22*B$5</f>
        <v>5.58</v>
      </c>
      <c r="O22" s="34"/>
      <c r="P22" s="34"/>
      <c r="Q22" s="34"/>
      <c r="R22" s="34"/>
      <c r="S22" s="34"/>
      <c r="T22" s="34"/>
      <c r="U22" s="9">
        <f>M22</f>
        <v>0.09</v>
      </c>
      <c r="V22" s="15">
        <f t="shared" si="0"/>
        <v>5.58</v>
      </c>
      <c r="W22" s="10">
        <v>265</v>
      </c>
      <c r="X22" s="20">
        <f t="shared" si="1"/>
        <v>1478.7</v>
      </c>
      <c r="Y22" s="33">
        <v>0.09</v>
      </c>
      <c r="Z22" s="33">
        <f>Y22*AC$4</f>
        <v>0.63</v>
      </c>
      <c r="AA22" s="34"/>
      <c r="AB22" s="34"/>
      <c r="AC22" s="9">
        <f>Y22</f>
        <v>0.09</v>
      </c>
      <c r="AD22" s="16">
        <f>AC22*AC$4</f>
        <v>0.63</v>
      </c>
      <c r="AE22" s="10">
        <v>265</v>
      </c>
      <c r="AF22" s="11">
        <f t="shared" si="2"/>
        <v>166.95</v>
      </c>
    </row>
    <row r="23" spans="1:32" ht="12.75">
      <c r="A23" s="70" t="s">
        <v>56</v>
      </c>
      <c r="B23" s="70"/>
      <c r="C23" s="34"/>
      <c r="D23" s="33"/>
      <c r="E23" s="34">
        <v>0.003</v>
      </c>
      <c r="F23" s="34">
        <f>E23*B$5</f>
        <v>0.186</v>
      </c>
      <c r="G23" s="34"/>
      <c r="H23" s="34"/>
      <c r="I23" s="34"/>
      <c r="J23" s="34"/>
      <c r="K23" s="33"/>
      <c r="L23" s="34"/>
      <c r="M23" s="34"/>
      <c r="N23" s="33"/>
      <c r="O23" s="34"/>
      <c r="P23" s="34"/>
      <c r="Q23" s="34"/>
      <c r="R23" s="34"/>
      <c r="S23" s="34"/>
      <c r="T23" s="34"/>
      <c r="U23" s="9">
        <f>E23</f>
        <v>0.003</v>
      </c>
      <c r="V23" s="15">
        <f t="shared" si="0"/>
        <v>0.186</v>
      </c>
      <c r="W23" s="10">
        <v>147.2</v>
      </c>
      <c r="X23" s="20">
        <f t="shared" si="1"/>
        <v>27.379199999999997</v>
      </c>
      <c r="Y23" s="34"/>
      <c r="Z23" s="33"/>
      <c r="AA23" s="34"/>
      <c r="AB23" s="34"/>
      <c r="AC23" s="9"/>
      <c r="AD23" s="16"/>
      <c r="AE23" s="10">
        <v>147.2</v>
      </c>
      <c r="AF23" s="11">
        <f t="shared" si="2"/>
        <v>0</v>
      </c>
    </row>
    <row r="24" spans="1:32" ht="12.75">
      <c r="A24" s="70"/>
      <c r="B24" s="70"/>
      <c r="C24" s="34"/>
      <c r="D24" s="33"/>
      <c r="E24" s="34"/>
      <c r="F24" s="34"/>
      <c r="G24" s="34"/>
      <c r="H24" s="34"/>
      <c r="I24" s="34"/>
      <c r="J24" s="34"/>
      <c r="K24" s="34"/>
      <c r="L24" s="34"/>
      <c r="M24" s="34"/>
      <c r="N24" s="33"/>
      <c r="O24" s="34"/>
      <c r="P24" s="34"/>
      <c r="Q24" s="34"/>
      <c r="R24" s="34"/>
      <c r="S24" s="34"/>
      <c r="T24" s="34"/>
      <c r="U24" s="9"/>
      <c r="V24" s="15"/>
      <c r="W24" s="10"/>
      <c r="X24" s="20"/>
      <c r="Y24" s="34"/>
      <c r="Z24" s="33"/>
      <c r="AA24" s="34"/>
      <c r="AB24" s="34"/>
      <c r="AC24" s="9"/>
      <c r="AD24" s="16"/>
      <c r="AE24" s="10"/>
      <c r="AF24" s="11">
        <f t="shared" si="2"/>
        <v>0</v>
      </c>
    </row>
    <row r="25" spans="1:32" ht="12.75">
      <c r="A25" s="70" t="s">
        <v>66</v>
      </c>
      <c r="B25" s="40"/>
      <c r="C25" s="34"/>
      <c r="D25" s="33"/>
      <c r="E25" s="34"/>
      <c r="F25" s="34"/>
      <c r="G25" s="34"/>
      <c r="H25" s="34"/>
      <c r="I25" s="34"/>
      <c r="J25" s="34"/>
      <c r="K25" s="34">
        <v>0.064</v>
      </c>
      <c r="L25" s="34">
        <f>K25*B$5</f>
        <v>3.968</v>
      </c>
      <c r="M25" s="34"/>
      <c r="N25" s="33"/>
      <c r="O25" s="34"/>
      <c r="P25" s="34"/>
      <c r="Q25" s="34"/>
      <c r="R25" s="34"/>
      <c r="S25" s="34"/>
      <c r="T25" s="34"/>
      <c r="U25" s="9">
        <v>0.064</v>
      </c>
      <c r="V25" s="15">
        <f t="shared" si="0"/>
        <v>3.968</v>
      </c>
      <c r="W25" s="10">
        <v>56.82</v>
      </c>
      <c r="X25" s="20">
        <f t="shared" si="1"/>
        <v>225.46176</v>
      </c>
      <c r="Y25" s="34"/>
      <c r="Z25" s="33"/>
      <c r="AA25" s="34"/>
      <c r="AB25" s="34"/>
      <c r="AC25" s="9"/>
      <c r="AD25" s="16"/>
      <c r="AE25" s="10">
        <v>56.82</v>
      </c>
      <c r="AF25" s="11">
        <f t="shared" si="2"/>
        <v>0</v>
      </c>
    </row>
    <row r="26" spans="1:32" ht="12.75">
      <c r="A26" s="70" t="s">
        <v>75</v>
      </c>
      <c r="B26" s="40"/>
      <c r="C26" s="34">
        <v>0.2508</v>
      </c>
      <c r="D26" s="33">
        <f>C26*B$5</f>
        <v>15.549600000000002</v>
      </c>
      <c r="E26" s="34"/>
      <c r="F26" s="34"/>
      <c r="G26" s="34"/>
      <c r="H26" s="34"/>
      <c r="I26" s="34"/>
      <c r="J26" s="34"/>
      <c r="K26" s="34"/>
      <c r="L26" s="34"/>
      <c r="M26" s="34"/>
      <c r="N26" s="33"/>
      <c r="O26" s="34"/>
      <c r="P26" s="34"/>
      <c r="Q26" s="34"/>
      <c r="R26" s="34"/>
      <c r="S26" s="34"/>
      <c r="T26" s="34"/>
      <c r="U26" s="9">
        <v>0.2508</v>
      </c>
      <c r="V26" s="15">
        <f t="shared" si="0"/>
        <v>15.549600000000002</v>
      </c>
      <c r="W26" s="10">
        <v>51.3</v>
      </c>
      <c r="X26" s="20">
        <f t="shared" si="1"/>
        <v>797.69448</v>
      </c>
      <c r="Y26" s="34"/>
      <c r="Z26" s="33"/>
      <c r="AA26" s="34"/>
      <c r="AB26" s="34"/>
      <c r="AC26" s="9"/>
      <c r="AD26" s="16"/>
      <c r="AE26" s="10">
        <v>63.5</v>
      </c>
      <c r="AF26" s="11">
        <f t="shared" si="2"/>
        <v>0</v>
      </c>
    </row>
    <row r="27" spans="1:32" ht="12.75">
      <c r="A27" s="70" t="s">
        <v>54</v>
      </c>
      <c r="B27" s="40"/>
      <c r="C27" s="34"/>
      <c r="D27" s="33"/>
      <c r="E27" s="34"/>
      <c r="F27" s="34"/>
      <c r="G27" s="34"/>
      <c r="H27" s="34"/>
      <c r="I27" s="34"/>
      <c r="J27" s="34"/>
      <c r="K27" s="34"/>
      <c r="L27" s="34"/>
      <c r="M27" s="34">
        <v>0.02</v>
      </c>
      <c r="N27" s="33">
        <f>M27*B$5</f>
        <v>1.24</v>
      </c>
      <c r="O27" s="34"/>
      <c r="P27" s="34"/>
      <c r="Q27" s="34"/>
      <c r="R27" s="34"/>
      <c r="S27" s="34"/>
      <c r="T27" s="34"/>
      <c r="U27" s="9">
        <f>M27</f>
        <v>0.02</v>
      </c>
      <c r="V27" s="15">
        <f t="shared" si="0"/>
        <v>1.24</v>
      </c>
      <c r="W27" s="10">
        <v>36.8</v>
      </c>
      <c r="X27" s="20">
        <f t="shared" si="1"/>
        <v>45.632</v>
      </c>
      <c r="Y27" s="34">
        <v>0.02</v>
      </c>
      <c r="Z27" s="33">
        <f>Y27*AC$4</f>
        <v>0.14</v>
      </c>
      <c r="AA27" s="34"/>
      <c r="AB27" s="34"/>
      <c r="AC27" s="9">
        <f>Y27</f>
        <v>0.02</v>
      </c>
      <c r="AD27" s="16">
        <f>AC27*AC$4</f>
        <v>0.14</v>
      </c>
      <c r="AE27" s="10">
        <v>36.8</v>
      </c>
      <c r="AF27" s="11">
        <f t="shared" si="2"/>
        <v>5.152</v>
      </c>
    </row>
    <row r="28" spans="1:32" ht="12.75">
      <c r="A28" s="46" t="s">
        <v>58</v>
      </c>
      <c r="B28" s="47"/>
      <c r="C28" s="34"/>
      <c r="D28" s="33"/>
      <c r="E28" s="34"/>
      <c r="F28" s="34"/>
      <c r="G28" s="34"/>
      <c r="H28" s="34"/>
      <c r="I28" s="34"/>
      <c r="J28" s="34"/>
      <c r="K28" s="34">
        <v>0.01</v>
      </c>
      <c r="L28" s="34">
        <f>K28*B$5</f>
        <v>0.62</v>
      </c>
      <c r="M28" s="34">
        <v>0.01</v>
      </c>
      <c r="N28" s="33">
        <f>M28*B$5</f>
        <v>0.62</v>
      </c>
      <c r="O28" s="34"/>
      <c r="P28" s="34"/>
      <c r="Q28" s="34"/>
      <c r="R28" s="34"/>
      <c r="S28" s="34"/>
      <c r="T28" s="34"/>
      <c r="U28" s="9">
        <f>K28+M28+Q28</f>
        <v>0.02</v>
      </c>
      <c r="V28" s="15">
        <f t="shared" si="0"/>
        <v>1.24</v>
      </c>
      <c r="W28" s="10">
        <v>117.5</v>
      </c>
      <c r="X28" s="20">
        <f t="shared" si="1"/>
        <v>145.7</v>
      </c>
      <c r="Y28" s="34">
        <v>0.01</v>
      </c>
      <c r="Z28" s="33">
        <f>Y28*AC$4</f>
        <v>0.07</v>
      </c>
      <c r="AA28" s="34"/>
      <c r="AB28" s="34"/>
      <c r="AC28" s="9">
        <f>Y28</f>
        <v>0.01</v>
      </c>
      <c r="AD28" s="16">
        <f>AC28*AC$4</f>
        <v>0.07</v>
      </c>
      <c r="AE28" s="10">
        <v>117.5</v>
      </c>
      <c r="AF28" s="11">
        <f t="shared" si="2"/>
        <v>8.225000000000001</v>
      </c>
    </row>
    <row r="29" spans="1:32" ht="12.75">
      <c r="A29" s="46" t="s">
        <v>71</v>
      </c>
      <c r="B29" s="45"/>
      <c r="C29" s="34"/>
      <c r="D29" s="33"/>
      <c r="E29" s="34"/>
      <c r="F29" s="34"/>
      <c r="G29" s="34"/>
      <c r="H29" s="34"/>
      <c r="I29" s="34"/>
      <c r="J29" s="34"/>
      <c r="K29" s="34"/>
      <c r="L29" s="34"/>
      <c r="M29" s="34">
        <v>0.5</v>
      </c>
      <c r="N29" s="36">
        <f>M29*B$5</f>
        <v>31</v>
      </c>
      <c r="O29" s="34"/>
      <c r="P29" s="34"/>
      <c r="Q29" s="34"/>
      <c r="R29" s="34"/>
      <c r="S29" s="34"/>
      <c r="T29" s="34"/>
      <c r="U29" s="9">
        <f>M29+Q29</f>
        <v>0.5</v>
      </c>
      <c r="V29" s="15">
        <f t="shared" si="0"/>
        <v>31</v>
      </c>
      <c r="W29" s="10">
        <v>5.5</v>
      </c>
      <c r="X29" s="20">
        <f t="shared" si="1"/>
        <v>170.5</v>
      </c>
      <c r="Y29" s="34">
        <v>0.5</v>
      </c>
      <c r="Z29" s="33">
        <f>Y29*AC$4</f>
        <v>3.5</v>
      </c>
      <c r="AA29" s="34"/>
      <c r="AB29" s="34"/>
      <c r="AC29" s="9">
        <f>Y29</f>
        <v>0.5</v>
      </c>
      <c r="AD29" s="16">
        <f>AC29*AC$4</f>
        <v>3.5</v>
      </c>
      <c r="AE29" s="10">
        <v>5.5</v>
      </c>
      <c r="AF29" s="11">
        <f t="shared" si="2"/>
        <v>19.25</v>
      </c>
    </row>
    <row r="30" spans="1:32" ht="12.75">
      <c r="A30" s="46" t="s">
        <v>74</v>
      </c>
      <c r="B30" s="45"/>
      <c r="C30" s="34"/>
      <c r="D30" s="33"/>
      <c r="E30" s="34"/>
      <c r="F30" s="34"/>
      <c r="G30" s="34"/>
      <c r="H30" s="34"/>
      <c r="I30" s="34"/>
      <c r="J30" s="34"/>
      <c r="K30" s="34"/>
      <c r="L30" s="34"/>
      <c r="M30" s="34"/>
      <c r="N30" s="33"/>
      <c r="O30" s="34"/>
      <c r="P30" s="34"/>
      <c r="Q30" s="34">
        <v>0.067</v>
      </c>
      <c r="R30" s="34">
        <f>Q30*B$5</f>
        <v>4.154</v>
      </c>
      <c r="S30" s="34"/>
      <c r="T30" s="34"/>
      <c r="U30" s="9">
        <v>0.067</v>
      </c>
      <c r="V30" s="15">
        <f t="shared" si="0"/>
        <v>4.154</v>
      </c>
      <c r="W30" s="10">
        <v>82.5</v>
      </c>
      <c r="X30" s="20">
        <f t="shared" si="1"/>
        <v>342.705</v>
      </c>
      <c r="Y30" s="34"/>
      <c r="Z30" s="33"/>
      <c r="AA30" s="34"/>
      <c r="AB30" s="34"/>
      <c r="AC30" s="9"/>
      <c r="AD30" s="16"/>
      <c r="AE30" s="10"/>
      <c r="AF30" s="11"/>
    </row>
    <row r="31" spans="1:32" ht="12.75">
      <c r="A31" s="70" t="s">
        <v>67</v>
      </c>
      <c r="B31" s="40"/>
      <c r="C31" s="34"/>
      <c r="D31" s="33"/>
      <c r="E31" s="34"/>
      <c r="F31" s="34"/>
      <c r="G31" s="34"/>
      <c r="H31" s="34"/>
      <c r="I31" s="34"/>
      <c r="J31" s="34"/>
      <c r="K31" s="34">
        <v>0.008</v>
      </c>
      <c r="L31" s="34">
        <f>K31*B$5</f>
        <v>0.496</v>
      </c>
      <c r="M31" s="34"/>
      <c r="N31" s="33"/>
      <c r="O31" s="34"/>
      <c r="P31" s="34"/>
      <c r="Q31" s="34"/>
      <c r="R31" s="34"/>
      <c r="S31" s="34"/>
      <c r="T31" s="34"/>
      <c r="U31" s="9">
        <f>K31</f>
        <v>0.008</v>
      </c>
      <c r="V31" s="15">
        <f t="shared" si="0"/>
        <v>0.496</v>
      </c>
      <c r="W31" s="10">
        <v>15.5</v>
      </c>
      <c r="X31" s="20">
        <f t="shared" si="1"/>
        <v>7.688</v>
      </c>
      <c r="Y31" s="34"/>
      <c r="Z31" s="33"/>
      <c r="AA31" s="34"/>
      <c r="AB31" s="34"/>
      <c r="AC31" s="9"/>
      <c r="AD31" s="16"/>
      <c r="AE31" s="10">
        <v>15.5</v>
      </c>
      <c r="AF31" s="11">
        <f t="shared" si="2"/>
        <v>0</v>
      </c>
    </row>
    <row r="32" spans="1:32" ht="12.75">
      <c r="A32" s="70" t="s">
        <v>68</v>
      </c>
      <c r="B32" s="40"/>
      <c r="C32" s="34"/>
      <c r="D32" s="33"/>
      <c r="E32" s="34"/>
      <c r="F32" s="34"/>
      <c r="G32" s="34"/>
      <c r="H32" s="34"/>
      <c r="I32" s="34"/>
      <c r="J32" s="34"/>
      <c r="K32" s="34">
        <v>0.05</v>
      </c>
      <c r="L32" s="34">
        <f>K32*B$5</f>
        <v>3.1</v>
      </c>
      <c r="M32" s="34"/>
      <c r="N32" s="33"/>
      <c r="O32" s="34"/>
      <c r="P32" s="34"/>
      <c r="Q32" s="34"/>
      <c r="R32" s="34"/>
      <c r="S32" s="34"/>
      <c r="T32" s="34"/>
      <c r="U32" s="9">
        <f>K32</f>
        <v>0.05</v>
      </c>
      <c r="V32" s="15">
        <f t="shared" si="0"/>
        <v>3.1</v>
      </c>
      <c r="W32" s="10">
        <v>113</v>
      </c>
      <c r="X32" s="20">
        <f t="shared" si="1"/>
        <v>350.3</v>
      </c>
      <c r="Y32" s="34"/>
      <c r="Z32" s="33"/>
      <c r="AA32" s="34"/>
      <c r="AB32" s="34"/>
      <c r="AC32" s="9"/>
      <c r="AD32" s="16"/>
      <c r="AE32" s="10">
        <v>113</v>
      </c>
      <c r="AF32" s="11">
        <f t="shared" si="2"/>
        <v>0</v>
      </c>
    </row>
    <row r="33" spans="1:32" ht="12.75">
      <c r="A33" s="70" t="s">
        <v>59</v>
      </c>
      <c r="B33" s="40"/>
      <c r="C33" s="34"/>
      <c r="D33" s="33"/>
      <c r="E33" s="34"/>
      <c r="F33" s="34"/>
      <c r="G33" s="34"/>
      <c r="H33" s="34"/>
      <c r="I33" s="34"/>
      <c r="J33" s="34"/>
      <c r="K33" s="34"/>
      <c r="L33" s="34"/>
      <c r="M33" s="34">
        <v>0.005</v>
      </c>
      <c r="N33" s="33">
        <f>M33*B$5</f>
        <v>0.31</v>
      </c>
      <c r="O33" s="34"/>
      <c r="P33" s="34"/>
      <c r="Q33" s="34"/>
      <c r="R33" s="34"/>
      <c r="S33" s="34"/>
      <c r="T33" s="34"/>
      <c r="U33" s="9">
        <f>M33</f>
        <v>0.005</v>
      </c>
      <c r="V33" s="15">
        <f t="shared" si="0"/>
        <v>0.31</v>
      </c>
      <c r="W33" s="10">
        <v>21.84</v>
      </c>
      <c r="X33" s="20">
        <f t="shared" si="1"/>
        <v>6.7703999999999995</v>
      </c>
      <c r="Y33" s="34">
        <v>0.003</v>
      </c>
      <c r="Z33" s="33">
        <f>Y33*AC$4</f>
        <v>0.021</v>
      </c>
      <c r="AA33" s="34"/>
      <c r="AB33" s="34"/>
      <c r="AC33" s="9">
        <f>Y33</f>
        <v>0.003</v>
      </c>
      <c r="AD33" s="16">
        <f>AC33*AC$4</f>
        <v>0.021</v>
      </c>
      <c r="AE33" s="10">
        <v>21.84</v>
      </c>
      <c r="AF33" s="11">
        <f t="shared" si="2"/>
        <v>0.45864000000000005</v>
      </c>
    </row>
    <row r="34" spans="1:32" ht="12.75">
      <c r="A34" s="70" t="s">
        <v>72</v>
      </c>
      <c r="B34" s="40"/>
      <c r="C34" s="34"/>
      <c r="D34" s="33"/>
      <c r="E34" s="34"/>
      <c r="F34" s="34"/>
      <c r="G34" s="34"/>
      <c r="H34" s="34"/>
      <c r="I34" s="34"/>
      <c r="J34" s="34"/>
      <c r="K34" s="34"/>
      <c r="L34" s="34"/>
      <c r="M34" s="34">
        <v>0.01</v>
      </c>
      <c r="N34" s="33">
        <f>M34*B$5</f>
        <v>0.62</v>
      </c>
      <c r="O34" s="34"/>
      <c r="P34" s="34"/>
      <c r="Q34" s="34"/>
      <c r="R34" s="34"/>
      <c r="S34" s="34"/>
      <c r="T34" s="34"/>
      <c r="U34" s="9">
        <f>M34</f>
        <v>0.01</v>
      </c>
      <c r="V34" s="15">
        <f t="shared" si="0"/>
        <v>0.62</v>
      </c>
      <c r="W34" s="10">
        <v>87.5</v>
      </c>
      <c r="X34" s="20">
        <f t="shared" si="1"/>
        <v>54.25</v>
      </c>
      <c r="Y34" s="34">
        <v>0.005</v>
      </c>
      <c r="Z34" s="33">
        <f>Y34*AC$4</f>
        <v>0.035</v>
      </c>
      <c r="AA34" s="34"/>
      <c r="AB34" s="34"/>
      <c r="AC34" s="9">
        <f>Y34</f>
        <v>0.005</v>
      </c>
      <c r="AD34" s="16">
        <f>AC34*AC$4</f>
        <v>0.035</v>
      </c>
      <c r="AE34" s="10">
        <v>87.5</v>
      </c>
      <c r="AF34" s="11">
        <f t="shared" si="2"/>
        <v>3.0625000000000004</v>
      </c>
    </row>
    <row r="35" spans="1:32" ht="12.75">
      <c r="A35" s="70" t="s">
        <v>70</v>
      </c>
      <c r="B35" s="40"/>
      <c r="C35" s="34"/>
      <c r="D35" s="33"/>
      <c r="E35" s="34"/>
      <c r="F35" s="34"/>
      <c r="G35" s="34"/>
      <c r="H35" s="34"/>
      <c r="I35" s="34"/>
      <c r="J35" s="34"/>
      <c r="K35" s="34"/>
      <c r="L35" s="34"/>
      <c r="M35" s="34"/>
      <c r="N35" s="33"/>
      <c r="O35" s="34"/>
      <c r="P35" s="34"/>
      <c r="Q35" s="34"/>
      <c r="R35" s="34"/>
      <c r="S35" s="34"/>
      <c r="T35" s="34"/>
      <c r="U35" s="9"/>
      <c r="V35" s="15">
        <v>0.003</v>
      </c>
      <c r="W35" s="10">
        <v>3200</v>
      </c>
      <c r="X35" s="20">
        <f t="shared" si="1"/>
        <v>9.6</v>
      </c>
      <c r="Y35" s="34"/>
      <c r="Z35" s="33"/>
      <c r="AA35" s="34"/>
      <c r="AB35" s="34"/>
      <c r="AC35" s="9"/>
      <c r="AD35" s="16"/>
      <c r="AE35" s="10">
        <v>3200</v>
      </c>
      <c r="AF35" s="11">
        <f t="shared" si="2"/>
        <v>0</v>
      </c>
    </row>
    <row r="36" spans="1:32" ht="12.75">
      <c r="A36" s="34" t="s">
        <v>24</v>
      </c>
      <c r="B36" s="6"/>
      <c r="C36" s="33">
        <v>0.2</v>
      </c>
      <c r="D36" s="33"/>
      <c r="E36" s="33">
        <v>0.2</v>
      </c>
      <c r="F36" s="33"/>
      <c r="G36" s="33">
        <v>0.04</v>
      </c>
      <c r="H36" s="34"/>
      <c r="I36" s="34">
        <v>0.06</v>
      </c>
      <c r="J36" s="34"/>
      <c r="K36" s="33">
        <v>0.2</v>
      </c>
      <c r="L36" s="33"/>
      <c r="M36" s="33">
        <v>0.08</v>
      </c>
      <c r="N36" s="33"/>
      <c r="O36" s="33">
        <v>0.2</v>
      </c>
      <c r="P36" s="33"/>
      <c r="Q36" s="33"/>
      <c r="R36" s="34"/>
      <c r="S36" s="33">
        <v>0.2</v>
      </c>
      <c r="T36" s="33"/>
      <c r="U36" s="9"/>
      <c r="V36" s="15"/>
      <c r="W36" s="15"/>
      <c r="X36" s="20">
        <f>SUM(X7:X35)</f>
        <v>5426.0111400000005</v>
      </c>
      <c r="Y36" s="9">
        <v>0.08</v>
      </c>
      <c r="Z36" s="9"/>
      <c r="AA36" s="9">
        <v>0.2</v>
      </c>
      <c r="AB36" s="9"/>
      <c r="AC36" s="6"/>
      <c r="AD36" s="15"/>
      <c r="AE36" s="6"/>
      <c r="AF36" s="11">
        <f>SUM(AF7:AF35)</f>
        <v>238.31198999999998</v>
      </c>
    </row>
    <row r="37" ht="12.75">
      <c r="AF37" s="23"/>
    </row>
    <row r="38" spans="3:24" ht="12.75">
      <c r="C38" t="s">
        <v>41</v>
      </c>
      <c r="N38" t="s">
        <v>38</v>
      </c>
      <c r="X38" t="s">
        <v>42</v>
      </c>
    </row>
  </sheetData>
  <mergeCells count="47">
    <mergeCell ref="A34:B34"/>
    <mergeCell ref="A33:B33"/>
    <mergeCell ref="A29:B29"/>
    <mergeCell ref="A30:B30"/>
    <mergeCell ref="A31:B31"/>
    <mergeCell ref="A32:B32"/>
    <mergeCell ref="A26:B26"/>
    <mergeCell ref="A27:B27"/>
    <mergeCell ref="A15:B15"/>
    <mergeCell ref="A19:B19"/>
    <mergeCell ref="A20:B20"/>
    <mergeCell ref="A16:B16"/>
    <mergeCell ref="A11:B11"/>
    <mergeCell ref="A12:B12"/>
    <mergeCell ref="K6:L6"/>
    <mergeCell ref="A8:B8"/>
    <mergeCell ref="A9:B9"/>
    <mergeCell ref="A7:B7"/>
    <mergeCell ref="M1:AE1"/>
    <mergeCell ref="Y4:AB4"/>
    <mergeCell ref="Q5:T5"/>
    <mergeCell ref="S6:T6"/>
    <mergeCell ref="Y5:AB5"/>
    <mergeCell ref="Y6:Z6"/>
    <mergeCell ref="AA6:AB6"/>
    <mergeCell ref="C2:N2"/>
    <mergeCell ref="O6:P6"/>
    <mergeCell ref="A3:F3"/>
    <mergeCell ref="C5:H5"/>
    <mergeCell ref="M3:U3"/>
    <mergeCell ref="C6:D6"/>
    <mergeCell ref="E6:F6"/>
    <mergeCell ref="G6:H6"/>
    <mergeCell ref="I6:J6"/>
    <mergeCell ref="Q6:R6"/>
    <mergeCell ref="M6:N6"/>
    <mergeCell ref="I5:P5"/>
    <mergeCell ref="A35:B35"/>
    <mergeCell ref="A23:B23"/>
    <mergeCell ref="A13:B13"/>
    <mergeCell ref="A18:B18"/>
    <mergeCell ref="A21:B21"/>
    <mergeCell ref="A22:B22"/>
    <mergeCell ref="A14:B14"/>
    <mergeCell ref="A24:B24"/>
    <mergeCell ref="A28:B28"/>
    <mergeCell ref="A25:B25"/>
  </mergeCells>
  <printOptions/>
  <pageMargins left="0.19" right="0.18" top="0.18" bottom="0.24" header="0.33" footer="0.2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workbookViewId="0" topLeftCell="A1">
      <selection activeCell="Y40" sqref="Y40"/>
    </sheetView>
  </sheetViews>
  <sheetFormatPr defaultColWidth="9.00390625" defaultRowHeight="12.75"/>
  <cols>
    <col min="2" max="2" width="4.625" style="0" customWidth="1"/>
    <col min="3" max="3" width="4.25390625" style="0" customWidth="1"/>
    <col min="4" max="4" width="4.00390625" style="0" customWidth="1"/>
    <col min="5" max="5" width="5.125" style="0" customWidth="1"/>
    <col min="6" max="6" width="5.375" style="0" customWidth="1"/>
    <col min="7" max="10" width="3.625" style="0" customWidth="1"/>
    <col min="11" max="11" width="6.625" style="0" customWidth="1"/>
    <col min="12" max="12" width="3.625" style="0" customWidth="1"/>
    <col min="13" max="13" width="3.75390625" style="0" customWidth="1"/>
    <col min="14" max="14" width="4.25390625" style="0" customWidth="1"/>
    <col min="15" max="20" width="4.75390625" style="0" customWidth="1"/>
    <col min="21" max="21" width="5.375" style="0" customWidth="1"/>
    <col min="22" max="22" width="4.75390625" style="0" customWidth="1"/>
    <col min="24" max="24" width="10.875" style="0" bestFit="1" customWidth="1"/>
  </cols>
  <sheetData>
    <row r="1" spans="1:23" ht="12.75">
      <c r="A1" t="s">
        <v>0</v>
      </c>
      <c r="M1" s="63" t="s">
        <v>4</v>
      </c>
      <c r="N1" s="63"/>
      <c r="O1" s="63"/>
      <c r="P1" s="63"/>
      <c r="Q1" s="63"/>
      <c r="R1" s="63"/>
      <c r="S1" s="63"/>
      <c r="T1" s="63"/>
      <c r="U1" s="54"/>
      <c r="V1" s="54"/>
      <c r="W1" s="54"/>
    </row>
    <row r="2" spans="1:10" ht="18.75">
      <c r="A2" s="1" t="s">
        <v>1</v>
      </c>
      <c r="B2" s="2" t="s">
        <v>2</v>
      </c>
      <c r="C2" s="68" t="s">
        <v>3</v>
      </c>
      <c r="D2" s="68"/>
      <c r="E2" s="68"/>
      <c r="F2" s="68"/>
      <c r="G2" s="68"/>
      <c r="H2" s="68"/>
      <c r="I2" s="27"/>
      <c r="J2" s="27"/>
    </row>
    <row r="3" spans="1:21" ht="12.75">
      <c r="A3" s="54" t="s">
        <v>25</v>
      </c>
      <c r="B3" s="54"/>
      <c r="C3" s="54"/>
      <c r="D3" s="54"/>
      <c r="E3" s="54"/>
      <c r="F3" s="54"/>
      <c r="M3" s="53" t="s">
        <v>5</v>
      </c>
      <c r="N3" s="53"/>
      <c r="O3" s="53"/>
      <c r="P3" s="53"/>
      <c r="Q3" s="53"/>
      <c r="R3" s="53"/>
      <c r="S3" s="53"/>
      <c r="T3" s="53"/>
      <c r="U3" s="54"/>
    </row>
    <row r="4" spans="1:24" ht="17.25">
      <c r="A4" s="3" t="s">
        <v>6</v>
      </c>
      <c r="B4" s="3" t="s">
        <v>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7.25">
      <c r="A5" s="3" t="s">
        <v>6</v>
      </c>
      <c r="B5" s="29">
        <v>14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3:24" ht="16.5" customHeight="1">
      <c r="C6" s="51" t="s">
        <v>9</v>
      </c>
      <c r="D6" s="51"/>
      <c r="E6" s="52"/>
      <c r="F6" s="52"/>
      <c r="G6" s="52"/>
      <c r="H6" s="52"/>
      <c r="I6" s="60" t="s">
        <v>37</v>
      </c>
      <c r="J6" s="61"/>
      <c r="K6" s="61"/>
      <c r="L6" s="61"/>
      <c r="M6" s="61"/>
      <c r="N6" s="61"/>
      <c r="O6" s="61"/>
      <c r="P6" s="62"/>
      <c r="Q6" s="65" t="s">
        <v>10</v>
      </c>
      <c r="R6" s="66"/>
      <c r="S6" s="67"/>
      <c r="T6" s="67"/>
      <c r="U6" s="5" t="s">
        <v>26</v>
      </c>
      <c r="V6" s="7" t="s">
        <v>11</v>
      </c>
      <c r="W6" s="18" t="s">
        <v>12</v>
      </c>
      <c r="X6" s="7" t="s">
        <v>13</v>
      </c>
    </row>
    <row r="7" spans="1:24" ht="33" customHeight="1">
      <c r="A7" s="6" t="s">
        <v>7</v>
      </c>
      <c r="B7" s="3"/>
      <c r="C7" s="55" t="s">
        <v>62</v>
      </c>
      <c r="D7" s="56"/>
      <c r="E7" s="57" t="s">
        <v>53</v>
      </c>
      <c r="F7" s="58"/>
      <c r="G7" s="55" t="s">
        <v>47</v>
      </c>
      <c r="H7" s="59"/>
      <c r="I7" s="48"/>
      <c r="J7" s="49"/>
      <c r="K7" s="59" t="s">
        <v>63</v>
      </c>
      <c r="L7" s="56"/>
      <c r="M7" s="57" t="s">
        <v>64</v>
      </c>
      <c r="N7" s="58"/>
      <c r="O7" s="55" t="s">
        <v>50</v>
      </c>
      <c r="P7" s="56"/>
      <c r="Q7" s="55" t="s">
        <v>74</v>
      </c>
      <c r="R7" s="56"/>
      <c r="S7" s="55" t="s">
        <v>69</v>
      </c>
      <c r="T7" s="56"/>
      <c r="U7" s="5"/>
      <c r="V7" s="7"/>
      <c r="W7" s="18"/>
      <c r="X7" s="7"/>
    </row>
    <row r="8" spans="1:24" ht="12.75">
      <c r="A8" s="46" t="s">
        <v>45</v>
      </c>
      <c r="B8" s="47"/>
      <c r="C8" s="33">
        <v>0.15</v>
      </c>
      <c r="D8" s="33">
        <f>C8*B$5</f>
        <v>2.1</v>
      </c>
      <c r="E8" s="33">
        <v>0.1</v>
      </c>
      <c r="F8" s="34">
        <f>E8*B$5</f>
        <v>1.4000000000000001</v>
      </c>
      <c r="G8" s="34"/>
      <c r="H8" s="34"/>
      <c r="I8" s="34"/>
      <c r="J8" s="35"/>
      <c r="K8" s="34"/>
      <c r="L8" s="34"/>
      <c r="M8" s="33"/>
      <c r="N8" s="33"/>
      <c r="O8" s="34"/>
      <c r="P8" s="34"/>
      <c r="Q8" s="34"/>
      <c r="R8" s="34"/>
      <c r="S8" s="33"/>
      <c r="T8" s="34"/>
      <c r="U8" s="9">
        <f>C8+E8+Q8</f>
        <v>0.25</v>
      </c>
      <c r="V8" s="15">
        <f aca="true" t="shared" si="0" ref="V8:V35">U8*B$5</f>
        <v>3.5</v>
      </c>
      <c r="W8" s="10">
        <v>29.4</v>
      </c>
      <c r="X8" s="20">
        <f aca="true" t="shared" si="1" ref="X8:X36">W8*V8</f>
        <v>102.89999999999999</v>
      </c>
    </row>
    <row r="9" spans="1:24" ht="12.75">
      <c r="A9" s="48" t="s">
        <v>14</v>
      </c>
      <c r="B9" s="49"/>
      <c r="C9" s="34"/>
      <c r="D9" s="33"/>
      <c r="E9" s="34"/>
      <c r="F9" s="34"/>
      <c r="G9" s="34"/>
      <c r="H9" s="34"/>
      <c r="I9" s="34"/>
      <c r="J9" s="34"/>
      <c r="K9" s="34">
        <v>0.005</v>
      </c>
      <c r="L9" s="34">
        <f>K9*B$5</f>
        <v>0.07</v>
      </c>
      <c r="M9" s="34">
        <v>0.005</v>
      </c>
      <c r="N9" s="33">
        <f>M9*B$5</f>
        <v>0.07</v>
      </c>
      <c r="O9" s="34"/>
      <c r="P9" s="34"/>
      <c r="Q9" s="34"/>
      <c r="R9" s="34"/>
      <c r="S9" s="34"/>
      <c r="T9" s="34"/>
      <c r="U9" s="9">
        <f>I9+K9+M9+Q9</f>
        <v>0.01</v>
      </c>
      <c r="V9" s="15">
        <f t="shared" si="0"/>
        <v>0.14</v>
      </c>
      <c r="W9" s="10">
        <v>68.33</v>
      </c>
      <c r="X9" s="20">
        <f t="shared" si="1"/>
        <v>9.5662</v>
      </c>
    </row>
    <row r="10" spans="1:24" ht="12.75">
      <c r="A10" s="48" t="s">
        <v>15</v>
      </c>
      <c r="B10" s="49"/>
      <c r="C10" s="34">
        <v>0.005</v>
      </c>
      <c r="D10" s="33">
        <f>C10*B$5</f>
        <v>0.07</v>
      </c>
      <c r="E10" s="34"/>
      <c r="F10" s="34"/>
      <c r="G10" s="34"/>
      <c r="H10" s="34"/>
      <c r="I10" s="34"/>
      <c r="J10" s="34"/>
      <c r="K10" s="34"/>
      <c r="L10" s="34"/>
      <c r="M10" s="34">
        <v>0.01</v>
      </c>
      <c r="N10" s="33">
        <f>M10*B$5</f>
        <v>0.14</v>
      </c>
      <c r="O10" s="34"/>
      <c r="P10" s="34"/>
      <c r="Q10" s="34"/>
      <c r="R10" s="34"/>
      <c r="S10" s="34"/>
      <c r="T10" s="34"/>
      <c r="U10" s="9">
        <f>C10+M10+Q10</f>
        <v>0.015</v>
      </c>
      <c r="V10" s="15">
        <f t="shared" si="0"/>
        <v>0.21</v>
      </c>
      <c r="W10" s="10">
        <v>291.67</v>
      </c>
      <c r="X10" s="20">
        <f t="shared" si="1"/>
        <v>61.2507</v>
      </c>
    </row>
    <row r="11" spans="1:24" ht="12.75">
      <c r="A11" s="6" t="s">
        <v>16</v>
      </c>
      <c r="B11" s="6"/>
      <c r="C11" s="34">
        <v>0.005</v>
      </c>
      <c r="D11" s="33">
        <f>C11*B$5</f>
        <v>0.07</v>
      </c>
      <c r="E11" s="34">
        <v>0.02</v>
      </c>
      <c r="F11" s="34">
        <f>E11*B$5</f>
        <v>0.28</v>
      </c>
      <c r="G11" s="34"/>
      <c r="H11" s="34"/>
      <c r="I11" s="34"/>
      <c r="J11" s="34"/>
      <c r="K11" s="34"/>
      <c r="L11" s="34"/>
      <c r="M11" s="34"/>
      <c r="N11" s="33"/>
      <c r="O11" s="34">
        <v>0.015</v>
      </c>
      <c r="P11" s="34">
        <f>O11*B$5</f>
        <v>0.21</v>
      </c>
      <c r="Q11" s="34"/>
      <c r="R11" s="34"/>
      <c r="S11" s="34">
        <v>0.015</v>
      </c>
      <c r="T11" s="34">
        <f>S11*B$5</f>
        <v>0.21</v>
      </c>
      <c r="U11" s="9">
        <f>C11+E11+O11+Q11+S11</f>
        <v>0.055</v>
      </c>
      <c r="V11" s="15">
        <f t="shared" si="0"/>
        <v>0.77</v>
      </c>
      <c r="W11" s="10">
        <v>32.5</v>
      </c>
      <c r="X11" s="20">
        <f t="shared" si="1"/>
        <v>25.025000000000002</v>
      </c>
    </row>
    <row r="12" spans="1:24" ht="12.75">
      <c r="A12" s="46" t="s">
        <v>17</v>
      </c>
      <c r="B12" s="47"/>
      <c r="C12" s="34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3"/>
      <c r="O12" s="34"/>
      <c r="P12" s="34"/>
      <c r="Q12" s="34"/>
      <c r="R12" s="34"/>
      <c r="S12" s="34">
        <v>0.002</v>
      </c>
      <c r="T12" s="34">
        <f>S12*B$5</f>
        <v>0.028</v>
      </c>
      <c r="U12" s="9">
        <f>S12</f>
        <v>0.002</v>
      </c>
      <c r="V12" s="15">
        <f t="shared" si="0"/>
        <v>0.028</v>
      </c>
      <c r="W12" s="10">
        <v>398.2</v>
      </c>
      <c r="X12" s="20">
        <f t="shared" si="1"/>
        <v>11.1496</v>
      </c>
    </row>
    <row r="13" spans="1:24" ht="12.75">
      <c r="A13" s="46" t="s">
        <v>18</v>
      </c>
      <c r="B13" s="47"/>
      <c r="C13" s="34"/>
      <c r="D13" s="33"/>
      <c r="E13" s="34"/>
      <c r="F13" s="34"/>
      <c r="G13" s="33">
        <v>0.04</v>
      </c>
      <c r="H13" s="34">
        <f>G13*B$5</f>
        <v>0.56</v>
      </c>
      <c r="I13" s="34"/>
      <c r="J13" s="34"/>
      <c r="K13" s="34"/>
      <c r="L13" s="34"/>
      <c r="M13" s="34"/>
      <c r="N13" s="33"/>
      <c r="O13" s="33">
        <v>0.04</v>
      </c>
      <c r="P13" s="34">
        <f>O13*B$5</f>
        <v>0.56</v>
      </c>
      <c r="Q13" s="34"/>
      <c r="R13" s="34"/>
      <c r="S13" s="34"/>
      <c r="T13" s="34"/>
      <c r="U13" s="9">
        <f>G13+O13+S13</f>
        <v>0.08</v>
      </c>
      <c r="V13" s="15">
        <f t="shared" si="0"/>
        <v>1.12</v>
      </c>
      <c r="W13" s="10">
        <v>32.64</v>
      </c>
      <c r="X13" s="20">
        <f t="shared" si="1"/>
        <v>36.5568</v>
      </c>
    </row>
    <row r="14" spans="1:24" ht="12.75">
      <c r="A14" s="48"/>
      <c r="B14" s="49"/>
      <c r="C14" s="34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3"/>
      <c r="O14" s="34"/>
      <c r="P14" s="34"/>
      <c r="Q14" s="34"/>
      <c r="R14" s="34"/>
      <c r="S14" s="34"/>
      <c r="T14" s="34"/>
      <c r="U14" s="9"/>
      <c r="V14" s="15"/>
      <c r="W14" s="10"/>
      <c r="X14" s="20"/>
    </row>
    <row r="15" spans="1:24" ht="12.75">
      <c r="A15" s="48" t="s">
        <v>55</v>
      </c>
      <c r="B15" s="50"/>
      <c r="C15" s="34">
        <v>0.04</v>
      </c>
      <c r="D15" s="33">
        <f>C15*B$5</f>
        <v>0.56</v>
      </c>
      <c r="E15" s="34"/>
      <c r="F15" s="34"/>
      <c r="G15" s="34"/>
      <c r="H15" s="34"/>
      <c r="I15" s="34"/>
      <c r="J15" s="34"/>
      <c r="K15" s="34"/>
      <c r="L15" s="34"/>
      <c r="M15" s="34"/>
      <c r="N15" s="33"/>
      <c r="O15" s="34"/>
      <c r="P15" s="34"/>
      <c r="Q15" s="34"/>
      <c r="R15" s="34"/>
      <c r="S15" s="34"/>
      <c r="T15" s="34"/>
      <c r="U15" s="9">
        <f>C15</f>
        <v>0.04</v>
      </c>
      <c r="V15" s="15">
        <f t="shared" si="0"/>
        <v>0.56</v>
      </c>
      <c r="W15" s="10">
        <v>21</v>
      </c>
      <c r="X15" s="20">
        <f t="shared" si="1"/>
        <v>11.760000000000002</v>
      </c>
    </row>
    <row r="16" spans="1:24" ht="12.75">
      <c r="A16" s="46" t="s">
        <v>49</v>
      </c>
      <c r="B16" s="47"/>
      <c r="C16" s="34"/>
      <c r="D16" s="33"/>
      <c r="E16" s="34"/>
      <c r="F16" s="34"/>
      <c r="G16" s="34">
        <v>0.01</v>
      </c>
      <c r="H16" s="34">
        <f>G16*B$5</f>
        <v>0.14</v>
      </c>
      <c r="I16" s="34"/>
      <c r="J16" s="34"/>
      <c r="K16" s="34"/>
      <c r="L16" s="34"/>
      <c r="M16" s="34"/>
      <c r="N16" s="33"/>
      <c r="O16" s="34"/>
      <c r="P16" s="34"/>
      <c r="Q16" s="34"/>
      <c r="R16" s="34"/>
      <c r="S16" s="34"/>
      <c r="T16" s="34"/>
      <c r="U16" s="9">
        <f>G16</f>
        <v>0.01</v>
      </c>
      <c r="V16" s="15">
        <f t="shared" si="0"/>
        <v>0.14</v>
      </c>
      <c r="W16" s="10">
        <v>398</v>
      </c>
      <c r="X16" s="20">
        <f t="shared" si="1"/>
        <v>55.720000000000006</v>
      </c>
    </row>
    <row r="17" spans="1:24" ht="12.75">
      <c r="A17" s="48" t="s">
        <v>19</v>
      </c>
      <c r="B17" s="49"/>
      <c r="C17" s="34"/>
      <c r="D17" s="33"/>
      <c r="E17" s="34"/>
      <c r="F17" s="34"/>
      <c r="G17" s="34"/>
      <c r="H17" s="34"/>
      <c r="I17" s="34"/>
      <c r="J17" s="34"/>
      <c r="K17" s="33">
        <v>0.15</v>
      </c>
      <c r="L17" s="34">
        <f>K17*B$5</f>
        <v>2.1</v>
      </c>
      <c r="M17" s="12"/>
      <c r="N17" s="12"/>
      <c r="O17" s="34"/>
      <c r="P17" s="34"/>
      <c r="Q17" s="34"/>
      <c r="R17" s="34"/>
      <c r="S17" s="34"/>
      <c r="T17" s="34"/>
      <c r="U17" s="9">
        <f>K17</f>
        <v>0.15</v>
      </c>
      <c r="V17" s="15">
        <f t="shared" si="0"/>
        <v>2.1</v>
      </c>
      <c r="W17" s="10">
        <v>15</v>
      </c>
      <c r="X17" s="20">
        <f t="shared" si="1"/>
        <v>31.5</v>
      </c>
    </row>
    <row r="18" spans="1:24" ht="12.75">
      <c r="A18" s="6" t="s">
        <v>20</v>
      </c>
      <c r="B18" s="6"/>
      <c r="C18" s="34"/>
      <c r="D18" s="33"/>
      <c r="E18" s="34"/>
      <c r="F18" s="34"/>
      <c r="G18" s="34"/>
      <c r="H18" s="34"/>
      <c r="I18" s="33"/>
      <c r="J18" s="34"/>
      <c r="K18" s="33">
        <v>0.01</v>
      </c>
      <c r="L18" s="34">
        <f>K18*B$5</f>
        <v>0.14</v>
      </c>
      <c r="M18" s="6">
        <v>0.02</v>
      </c>
      <c r="N18" s="33">
        <f>M18*B$5</f>
        <v>0.28</v>
      </c>
      <c r="O18" s="34"/>
      <c r="P18" s="34"/>
      <c r="Q18" s="34"/>
      <c r="R18" s="34"/>
      <c r="S18" s="34"/>
      <c r="T18" s="34"/>
      <c r="U18" s="9">
        <f>K18+M18</f>
        <v>0.03</v>
      </c>
      <c r="V18" s="15">
        <f t="shared" si="0"/>
        <v>0.42</v>
      </c>
      <c r="W18" s="10">
        <v>18</v>
      </c>
      <c r="X18" s="20">
        <f t="shared" si="1"/>
        <v>7.56</v>
      </c>
    </row>
    <row r="19" spans="1:24" ht="12.75">
      <c r="A19" s="48" t="s">
        <v>23</v>
      </c>
      <c r="B19" s="49"/>
      <c r="C19" s="34"/>
      <c r="D19" s="33"/>
      <c r="E19" s="34"/>
      <c r="F19" s="34"/>
      <c r="G19" s="34"/>
      <c r="H19" s="34"/>
      <c r="I19" s="34"/>
      <c r="J19" s="34"/>
      <c r="K19" s="33"/>
      <c r="L19" s="34"/>
      <c r="M19" s="33">
        <v>0.1</v>
      </c>
      <c r="N19" s="33">
        <f>M19*B$5</f>
        <v>1.4000000000000001</v>
      </c>
      <c r="O19" s="34"/>
      <c r="P19" s="34"/>
      <c r="Q19" s="34"/>
      <c r="R19" s="34"/>
      <c r="S19" s="34"/>
      <c r="T19" s="34"/>
      <c r="U19" s="9">
        <f>M19</f>
        <v>0.1</v>
      </c>
      <c r="V19" s="15">
        <f t="shared" si="0"/>
        <v>1.4000000000000001</v>
      </c>
      <c r="W19" s="10">
        <v>13</v>
      </c>
      <c r="X19" s="20">
        <f t="shared" si="1"/>
        <v>18.200000000000003</v>
      </c>
    </row>
    <row r="20" spans="1:24" ht="12.75">
      <c r="A20" s="46" t="s">
        <v>21</v>
      </c>
      <c r="B20" s="47"/>
      <c r="C20" s="34"/>
      <c r="D20" s="33"/>
      <c r="E20" s="34"/>
      <c r="F20" s="34"/>
      <c r="G20" s="34"/>
      <c r="H20" s="34"/>
      <c r="I20" s="34"/>
      <c r="J20" s="34"/>
      <c r="K20" s="33">
        <v>0.01</v>
      </c>
      <c r="L20" s="34">
        <f>K20*B$5</f>
        <v>0.14</v>
      </c>
      <c r="M20" s="33">
        <v>0.01</v>
      </c>
      <c r="N20" s="33">
        <f>M20*B$5</f>
        <v>0.14</v>
      </c>
      <c r="O20" s="34"/>
      <c r="P20" s="34"/>
      <c r="Q20" s="34"/>
      <c r="R20" s="34"/>
      <c r="S20" s="34"/>
      <c r="T20" s="34"/>
      <c r="U20" s="9">
        <f>K20+M20</f>
        <v>0.02</v>
      </c>
      <c r="V20" s="15">
        <f t="shared" si="0"/>
        <v>0.28</v>
      </c>
      <c r="W20" s="10">
        <v>16.5</v>
      </c>
      <c r="X20" s="20">
        <f t="shared" si="1"/>
        <v>4.62</v>
      </c>
    </row>
    <row r="21" spans="1:24" ht="12.75">
      <c r="A21" s="46" t="s">
        <v>22</v>
      </c>
      <c r="B21" s="47"/>
      <c r="C21" s="34">
        <v>0.002</v>
      </c>
      <c r="D21" s="33">
        <f>C21*B$5</f>
        <v>0.028</v>
      </c>
      <c r="E21" s="34"/>
      <c r="F21" s="34"/>
      <c r="G21" s="34"/>
      <c r="H21" s="34"/>
      <c r="I21" s="34"/>
      <c r="J21" s="34"/>
      <c r="K21" s="34">
        <v>0.003</v>
      </c>
      <c r="L21" s="34">
        <f>K21*B$5</f>
        <v>0.042</v>
      </c>
      <c r="M21" s="34">
        <v>0.002</v>
      </c>
      <c r="N21" s="33">
        <f>M21*B$5</f>
        <v>0.028</v>
      </c>
      <c r="O21" s="34"/>
      <c r="P21" s="34"/>
      <c r="Q21" s="34"/>
      <c r="R21" s="34"/>
      <c r="S21" s="34"/>
      <c r="T21" s="34"/>
      <c r="U21" s="9">
        <f>C21+K21+M21</f>
        <v>0.007</v>
      </c>
      <c r="V21" s="15">
        <f t="shared" si="0"/>
        <v>0.098</v>
      </c>
      <c r="W21" s="10">
        <v>9</v>
      </c>
      <c r="X21" s="20">
        <f t="shared" si="1"/>
        <v>0.882</v>
      </c>
    </row>
    <row r="22" spans="1:24" ht="12.75">
      <c r="A22" s="46" t="s">
        <v>57</v>
      </c>
      <c r="B22" s="47"/>
      <c r="C22" s="34"/>
      <c r="D22" s="33"/>
      <c r="E22" s="34"/>
      <c r="F22" s="34"/>
      <c r="G22" s="34"/>
      <c r="H22" s="34"/>
      <c r="I22" s="34"/>
      <c r="J22" s="34"/>
      <c r="K22" s="34"/>
      <c r="L22" s="34"/>
      <c r="M22" s="33"/>
      <c r="N22" s="33"/>
      <c r="O22" s="34">
        <v>0.01</v>
      </c>
      <c r="P22" s="34">
        <f>O22*B$5</f>
        <v>0.14</v>
      </c>
      <c r="Q22" s="34"/>
      <c r="R22" s="34"/>
      <c r="S22" s="34"/>
      <c r="T22" s="34"/>
      <c r="U22" s="9">
        <f>O22</f>
        <v>0.01</v>
      </c>
      <c r="V22" s="15">
        <f t="shared" si="0"/>
        <v>0.14</v>
      </c>
      <c r="W22" s="10">
        <v>56</v>
      </c>
      <c r="X22" s="20">
        <f t="shared" si="1"/>
        <v>7.840000000000001</v>
      </c>
    </row>
    <row r="23" spans="1:24" ht="12.75">
      <c r="A23" s="46" t="s">
        <v>73</v>
      </c>
      <c r="B23" s="47"/>
      <c r="C23" s="34"/>
      <c r="D23" s="33"/>
      <c r="E23" s="34"/>
      <c r="F23" s="34"/>
      <c r="G23" s="34"/>
      <c r="H23" s="34"/>
      <c r="I23" s="34"/>
      <c r="J23" s="34"/>
      <c r="K23" s="34"/>
      <c r="L23" s="34"/>
      <c r="M23" s="33">
        <v>0.09</v>
      </c>
      <c r="N23" s="33">
        <f>M23*B$5</f>
        <v>1.26</v>
      </c>
      <c r="O23" s="34"/>
      <c r="P23" s="34"/>
      <c r="Q23" s="34"/>
      <c r="R23" s="34"/>
      <c r="S23" s="34"/>
      <c r="T23" s="34"/>
      <c r="U23" s="9">
        <f>M23</f>
        <v>0.09</v>
      </c>
      <c r="V23" s="15">
        <f t="shared" si="0"/>
        <v>1.26</v>
      </c>
      <c r="W23" s="10">
        <v>265</v>
      </c>
      <c r="X23" s="20">
        <f t="shared" si="1"/>
        <v>333.9</v>
      </c>
    </row>
    <row r="24" spans="1:24" ht="12.75">
      <c r="A24" s="46" t="s">
        <v>56</v>
      </c>
      <c r="B24" s="47"/>
      <c r="C24" s="34"/>
      <c r="D24" s="33"/>
      <c r="E24" s="34">
        <v>0.003</v>
      </c>
      <c r="F24" s="34">
        <f>E24*B$5</f>
        <v>0.042</v>
      </c>
      <c r="G24" s="34"/>
      <c r="H24" s="34"/>
      <c r="I24" s="34"/>
      <c r="J24" s="34"/>
      <c r="K24" s="33"/>
      <c r="L24" s="34"/>
      <c r="M24" s="34"/>
      <c r="N24" s="33"/>
      <c r="O24" s="34"/>
      <c r="P24" s="34"/>
      <c r="Q24" s="34"/>
      <c r="R24" s="34"/>
      <c r="S24" s="34"/>
      <c r="T24" s="34"/>
      <c r="U24" s="9">
        <f>E24</f>
        <v>0.003</v>
      </c>
      <c r="V24" s="15">
        <f t="shared" si="0"/>
        <v>0.042</v>
      </c>
      <c r="W24" s="10">
        <v>147.2</v>
      </c>
      <c r="X24" s="20">
        <f t="shared" si="1"/>
        <v>6.1824</v>
      </c>
    </row>
    <row r="25" spans="1:24" ht="12.75">
      <c r="A25" s="44" t="s">
        <v>60</v>
      </c>
      <c r="B25" s="47"/>
      <c r="C25" s="34"/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3"/>
      <c r="O25" s="34"/>
      <c r="P25" s="34"/>
      <c r="Q25" s="34"/>
      <c r="R25" s="34"/>
      <c r="S25" s="34"/>
      <c r="T25" s="34"/>
      <c r="U25" s="9">
        <f>Q25</f>
        <v>0</v>
      </c>
      <c r="V25" s="15">
        <f t="shared" si="0"/>
        <v>0</v>
      </c>
      <c r="W25" s="10">
        <v>18.4</v>
      </c>
      <c r="X25" s="20">
        <f t="shared" si="1"/>
        <v>0</v>
      </c>
    </row>
    <row r="26" spans="1:24" ht="12.75">
      <c r="A26" s="44" t="s">
        <v>66</v>
      </c>
      <c r="B26" s="45"/>
      <c r="C26" s="34"/>
      <c r="D26" s="33"/>
      <c r="E26" s="34"/>
      <c r="F26" s="34"/>
      <c r="G26" s="34"/>
      <c r="H26" s="34"/>
      <c r="I26" s="34"/>
      <c r="J26" s="34"/>
      <c r="K26" s="34">
        <v>0.04</v>
      </c>
      <c r="L26" s="34">
        <f>K26*B$5</f>
        <v>0.56</v>
      </c>
      <c r="M26" s="34"/>
      <c r="N26" s="33"/>
      <c r="O26" s="34"/>
      <c r="P26" s="34"/>
      <c r="Q26" s="34"/>
      <c r="R26" s="34"/>
      <c r="S26" s="34"/>
      <c r="T26" s="34"/>
      <c r="U26" s="9">
        <f>K26</f>
        <v>0.04</v>
      </c>
      <c r="V26" s="15">
        <f t="shared" si="0"/>
        <v>0.56</v>
      </c>
      <c r="W26" s="10">
        <v>56.82</v>
      </c>
      <c r="X26" s="20">
        <f t="shared" si="1"/>
        <v>31.819200000000002</v>
      </c>
    </row>
    <row r="27" spans="1:24" ht="12.75">
      <c r="A27" s="44" t="s">
        <v>75</v>
      </c>
      <c r="B27" s="45"/>
      <c r="C27" s="34">
        <v>0.25</v>
      </c>
      <c r="D27" s="33">
        <f>C27*B$5</f>
        <v>3.5</v>
      </c>
      <c r="E27" s="34"/>
      <c r="F27" s="34"/>
      <c r="G27" s="34"/>
      <c r="H27" s="34"/>
      <c r="I27" s="34"/>
      <c r="J27" s="34"/>
      <c r="K27" s="34"/>
      <c r="L27" s="34"/>
      <c r="M27" s="34"/>
      <c r="N27" s="33"/>
      <c r="O27" s="34"/>
      <c r="P27" s="34"/>
      <c r="Q27" s="34"/>
      <c r="R27" s="33"/>
      <c r="S27" s="34"/>
      <c r="T27" s="34"/>
      <c r="U27" s="9">
        <v>0.25</v>
      </c>
      <c r="V27" s="15">
        <f t="shared" si="0"/>
        <v>3.5</v>
      </c>
      <c r="W27" s="10">
        <v>51.3</v>
      </c>
      <c r="X27" s="20">
        <f t="shared" si="1"/>
        <v>179.54999999999998</v>
      </c>
    </row>
    <row r="28" spans="1:24" ht="12.75">
      <c r="A28" s="44" t="s">
        <v>54</v>
      </c>
      <c r="B28" s="45"/>
      <c r="C28" s="34"/>
      <c r="D28" s="33"/>
      <c r="E28" s="34"/>
      <c r="F28" s="34"/>
      <c r="G28" s="34"/>
      <c r="H28" s="34"/>
      <c r="I28" s="34"/>
      <c r="J28" s="34"/>
      <c r="K28" s="34"/>
      <c r="L28" s="34"/>
      <c r="M28" s="34">
        <v>0.02</v>
      </c>
      <c r="N28" s="33">
        <f>M28*B$5</f>
        <v>0.28</v>
      </c>
      <c r="O28" s="34"/>
      <c r="P28" s="34"/>
      <c r="Q28" s="34"/>
      <c r="R28" s="34"/>
      <c r="S28" s="34"/>
      <c r="T28" s="34"/>
      <c r="U28" s="9">
        <f>M28</f>
        <v>0.02</v>
      </c>
      <c r="V28" s="15">
        <f t="shared" si="0"/>
        <v>0.28</v>
      </c>
      <c r="W28" s="10">
        <v>36.8</v>
      </c>
      <c r="X28" s="20">
        <f t="shared" si="1"/>
        <v>10.304</v>
      </c>
    </row>
    <row r="29" spans="1:24" ht="12.75">
      <c r="A29" s="46" t="s">
        <v>58</v>
      </c>
      <c r="B29" s="47"/>
      <c r="C29" s="34"/>
      <c r="D29" s="33"/>
      <c r="E29" s="34"/>
      <c r="F29" s="34"/>
      <c r="G29" s="34"/>
      <c r="H29" s="34"/>
      <c r="I29" s="34"/>
      <c r="J29" s="34"/>
      <c r="K29" s="34">
        <v>0.01</v>
      </c>
      <c r="L29" s="34">
        <f>K29*B$5</f>
        <v>0.14</v>
      </c>
      <c r="M29" s="34">
        <v>0.01</v>
      </c>
      <c r="N29" s="33">
        <f>M29*B$5</f>
        <v>0.14</v>
      </c>
      <c r="O29" s="34"/>
      <c r="P29" s="34"/>
      <c r="Q29" s="34"/>
      <c r="R29" s="34"/>
      <c r="S29" s="34"/>
      <c r="T29" s="34"/>
      <c r="U29" s="9">
        <f>K29+M29+Q29</f>
        <v>0.02</v>
      </c>
      <c r="V29" s="15">
        <f t="shared" si="0"/>
        <v>0.28</v>
      </c>
      <c r="W29" s="10">
        <v>117.5</v>
      </c>
      <c r="X29" s="20">
        <f t="shared" si="1"/>
        <v>32.900000000000006</v>
      </c>
    </row>
    <row r="30" spans="1:24" ht="12.75">
      <c r="A30" s="46" t="s">
        <v>71</v>
      </c>
      <c r="B30" s="45"/>
      <c r="C30" s="34"/>
      <c r="D30" s="33"/>
      <c r="E30" s="34"/>
      <c r="F30" s="34"/>
      <c r="G30" s="34"/>
      <c r="H30" s="34"/>
      <c r="I30" s="34"/>
      <c r="J30" s="34"/>
      <c r="K30" s="34"/>
      <c r="L30" s="34"/>
      <c r="M30" s="34">
        <v>0.5</v>
      </c>
      <c r="N30" s="36">
        <f>M30*B$5</f>
        <v>7</v>
      </c>
      <c r="O30" s="34"/>
      <c r="P30" s="34"/>
      <c r="Q30" s="34"/>
      <c r="R30" s="34"/>
      <c r="S30" s="34"/>
      <c r="T30" s="34"/>
      <c r="U30" s="9">
        <f>M30+Q30</f>
        <v>0.5</v>
      </c>
      <c r="V30" s="15">
        <f t="shared" si="0"/>
        <v>7</v>
      </c>
      <c r="W30" s="10">
        <v>5.5</v>
      </c>
      <c r="X30" s="20">
        <f t="shared" si="1"/>
        <v>38.5</v>
      </c>
    </row>
    <row r="31" spans="1:24" ht="12.75">
      <c r="A31" s="46" t="s">
        <v>74</v>
      </c>
      <c r="B31" s="45"/>
      <c r="C31" s="34"/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3"/>
      <c r="O31" s="34"/>
      <c r="P31" s="34"/>
      <c r="Q31" s="34">
        <v>0.06</v>
      </c>
      <c r="R31" s="34">
        <f>Q31*B$5</f>
        <v>0.84</v>
      </c>
      <c r="S31" s="34"/>
      <c r="T31" s="34"/>
      <c r="U31" s="9">
        <v>0.06</v>
      </c>
      <c r="V31" s="15">
        <f t="shared" si="0"/>
        <v>0.84</v>
      </c>
      <c r="W31" s="10">
        <v>82.5</v>
      </c>
      <c r="X31" s="20">
        <f t="shared" si="1"/>
        <v>69.3</v>
      </c>
    </row>
    <row r="32" spans="1:24" ht="12.75">
      <c r="A32" s="46" t="s">
        <v>67</v>
      </c>
      <c r="B32" s="45"/>
      <c r="C32" s="34"/>
      <c r="D32" s="33"/>
      <c r="E32" s="34"/>
      <c r="F32" s="34"/>
      <c r="G32" s="34"/>
      <c r="H32" s="34"/>
      <c r="I32" s="34"/>
      <c r="J32" s="34"/>
      <c r="K32" s="34">
        <v>0.008</v>
      </c>
      <c r="L32" s="34">
        <f>K32*B$5</f>
        <v>0.112</v>
      </c>
      <c r="M32" s="34"/>
      <c r="N32" s="33"/>
      <c r="O32" s="34"/>
      <c r="P32" s="34"/>
      <c r="Q32" s="34"/>
      <c r="R32" s="34"/>
      <c r="S32" s="34"/>
      <c r="T32" s="34"/>
      <c r="U32" s="9">
        <f>K32</f>
        <v>0.008</v>
      </c>
      <c r="V32" s="15">
        <f t="shared" si="0"/>
        <v>0.112</v>
      </c>
      <c r="W32" s="10">
        <v>15.5</v>
      </c>
      <c r="X32" s="20">
        <f t="shared" si="1"/>
        <v>1.736</v>
      </c>
    </row>
    <row r="33" spans="1:24" ht="12.75">
      <c r="A33" s="46" t="s">
        <v>68</v>
      </c>
      <c r="B33" s="45"/>
      <c r="C33" s="34"/>
      <c r="D33" s="33"/>
      <c r="E33" s="34"/>
      <c r="F33" s="34"/>
      <c r="G33" s="34"/>
      <c r="H33" s="34"/>
      <c r="I33" s="34"/>
      <c r="J33" s="34"/>
      <c r="K33" s="34">
        <v>0.05</v>
      </c>
      <c r="L33" s="34">
        <f>K33*B$5</f>
        <v>0.7000000000000001</v>
      </c>
      <c r="M33" s="34"/>
      <c r="N33" s="33"/>
      <c r="O33" s="34"/>
      <c r="P33" s="34"/>
      <c r="Q33" s="34"/>
      <c r="R33" s="34"/>
      <c r="S33" s="34"/>
      <c r="T33" s="34"/>
      <c r="U33" s="9">
        <f>K33</f>
        <v>0.05</v>
      </c>
      <c r="V33" s="15">
        <f t="shared" si="0"/>
        <v>0.7000000000000001</v>
      </c>
      <c r="W33" s="10">
        <v>113</v>
      </c>
      <c r="X33" s="20">
        <f t="shared" si="1"/>
        <v>79.10000000000001</v>
      </c>
    </row>
    <row r="34" spans="1:24" ht="12.75">
      <c r="A34" s="46" t="s">
        <v>59</v>
      </c>
      <c r="B34" s="45"/>
      <c r="C34" s="34"/>
      <c r="D34" s="33"/>
      <c r="E34" s="34"/>
      <c r="F34" s="34"/>
      <c r="G34" s="34"/>
      <c r="H34" s="34"/>
      <c r="I34" s="34"/>
      <c r="J34" s="34"/>
      <c r="K34" s="34"/>
      <c r="L34" s="34"/>
      <c r="M34" s="34">
        <v>0.003</v>
      </c>
      <c r="N34" s="33">
        <f>M34*B$5</f>
        <v>0.042</v>
      </c>
      <c r="O34" s="34"/>
      <c r="P34" s="34"/>
      <c r="Q34" s="34"/>
      <c r="R34" s="34"/>
      <c r="S34" s="34"/>
      <c r="T34" s="34"/>
      <c r="U34" s="9">
        <f>M34</f>
        <v>0.003</v>
      </c>
      <c r="V34" s="15">
        <f t="shared" si="0"/>
        <v>0.042</v>
      </c>
      <c r="W34" s="10">
        <v>21.84</v>
      </c>
      <c r="X34" s="20">
        <f t="shared" si="1"/>
        <v>0.9172800000000001</v>
      </c>
    </row>
    <row r="35" spans="1:24" ht="12.75">
      <c r="A35" s="44" t="s">
        <v>72</v>
      </c>
      <c r="B35" s="45"/>
      <c r="C35" s="34"/>
      <c r="D35" s="33"/>
      <c r="E35" s="34"/>
      <c r="F35" s="34"/>
      <c r="G35" s="34"/>
      <c r="H35" s="34"/>
      <c r="I35" s="34"/>
      <c r="J35" s="34"/>
      <c r="K35" s="34"/>
      <c r="L35" s="34"/>
      <c r="M35" s="34">
        <v>0.01</v>
      </c>
      <c r="N35" s="33">
        <f>M35*B$5</f>
        <v>0.14</v>
      </c>
      <c r="O35" s="34"/>
      <c r="P35" s="34"/>
      <c r="Q35" s="34"/>
      <c r="R35" s="34"/>
      <c r="S35" s="34"/>
      <c r="T35" s="34"/>
      <c r="U35" s="9">
        <f>M35</f>
        <v>0.01</v>
      </c>
      <c r="V35" s="15">
        <f t="shared" si="0"/>
        <v>0.14</v>
      </c>
      <c r="W35" s="10">
        <v>87.5</v>
      </c>
      <c r="X35" s="20">
        <f t="shared" si="1"/>
        <v>12.250000000000002</v>
      </c>
    </row>
    <row r="36" spans="1:24" ht="12.75">
      <c r="A36" s="44" t="s">
        <v>70</v>
      </c>
      <c r="B36" s="45"/>
      <c r="C36" s="34"/>
      <c r="D36" s="33"/>
      <c r="E36" s="34"/>
      <c r="F36" s="34"/>
      <c r="G36" s="34"/>
      <c r="H36" s="34"/>
      <c r="I36" s="34"/>
      <c r="J36" s="34"/>
      <c r="K36" s="34"/>
      <c r="L36" s="34"/>
      <c r="M36" s="34"/>
      <c r="N36" s="33"/>
      <c r="O36" s="34"/>
      <c r="P36" s="34"/>
      <c r="Q36" s="34"/>
      <c r="R36" s="34"/>
      <c r="S36" s="34"/>
      <c r="T36" s="34"/>
      <c r="U36" s="9"/>
      <c r="V36" s="15">
        <v>0.002</v>
      </c>
      <c r="W36" s="10">
        <v>3200</v>
      </c>
      <c r="X36" s="20">
        <f t="shared" si="1"/>
        <v>6.4</v>
      </c>
    </row>
    <row r="37" spans="1:24" ht="12.75">
      <c r="A37" s="30" t="s">
        <v>24</v>
      </c>
      <c r="B37" s="6"/>
      <c r="C37" s="33">
        <v>0.2</v>
      </c>
      <c r="D37" s="33"/>
      <c r="E37" s="33">
        <v>0.2</v>
      </c>
      <c r="F37" s="33"/>
      <c r="G37" s="33">
        <v>0.04</v>
      </c>
      <c r="H37" s="34"/>
      <c r="I37" s="34">
        <v>0.06</v>
      </c>
      <c r="J37" s="34"/>
      <c r="K37" s="33">
        <v>0.2</v>
      </c>
      <c r="L37" s="33"/>
      <c r="M37" s="33">
        <v>0.08</v>
      </c>
      <c r="N37" s="33"/>
      <c r="O37" s="33">
        <v>0.2</v>
      </c>
      <c r="P37" s="33"/>
      <c r="Q37" s="33">
        <v>0.1</v>
      </c>
      <c r="R37" s="34"/>
      <c r="S37" s="33">
        <v>0.2</v>
      </c>
      <c r="T37" s="33"/>
      <c r="U37" s="9"/>
      <c r="V37" s="15"/>
      <c r="W37" s="15"/>
      <c r="X37" s="20">
        <f>SUM(X8:X36)</f>
        <v>1187.38918</v>
      </c>
    </row>
    <row r="38" spans="5:22" ht="12.75">
      <c r="E38" t="s">
        <v>41</v>
      </c>
      <c r="N38" t="s">
        <v>43</v>
      </c>
      <c r="V38" t="s">
        <v>46</v>
      </c>
    </row>
  </sheetData>
  <mergeCells count="43">
    <mergeCell ref="A35:B35"/>
    <mergeCell ref="A36:B36"/>
    <mergeCell ref="A24:B24"/>
    <mergeCell ref="A33:B33"/>
    <mergeCell ref="A27:B27"/>
    <mergeCell ref="A32:B32"/>
    <mergeCell ref="A34:B34"/>
    <mergeCell ref="A28:B28"/>
    <mergeCell ref="A29:B29"/>
    <mergeCell ref="A30:B30"/>
    <mergeCell ref="A25:B25"/>
    <mergeCell ref="A26:B26"/>
    <mergeCell ref="A20:B20"/>
    <mergeCell ref="A21:B21"/>
    <mergeCell ref="A22:B22"/>
    <mergeCell ref="A10:B10"/>
    <mergeCell ref="A23:B23"/>
    <mergeCell ref="A15:B15"/>
    <mergeCell ref="A16:B16"/>
    <mergeCell ref="A19:B19"/>
    <mergeCell ref="A17:B17"/>
    <mergeCell ref="A12:B12"/>
    <mergeCell ref="A13:B13"/>
    <mergeCell ref="A14:B14"/>
    <mergeCell ref="O7:P7"/>
    <mergeCell ref="Q7:R7"/>
    <mergeCell ref="S7:T7"/>
    <mergeCell ref="A9:B9"/>
    <mergeCell ref="A8:B8"/>
    <mergeCell ref="G7:H7"/>
    <mergeCell ref="I7:J7"/>
    <mergeCell ref="K7:L7"/>
    <mergeCell ref="M7:N7"/>
    <mergeCell ref="A31:B31"/>
    <mergeCell ref="C2:H2"/>
    <mergeCell ref="A3:F3"/>
    <mergeCell ref="M1:W1"/>
    <mergeCell ref="M3:U3"/>
    <mergeCell ref="C6:H6"/>
    <mergeCell ref="I6:P6"/>
    <mergeCell ref="Q6:T6"/>
    <mergeCell ref="C7:D7"/>
    <mergeCell ref="E7:F7"/>
  </mergeCells>
  <printOptions/>
  <pageMargins left="0.75" right="0.41" top="0.6" bottom="0.25" header="0.5" footer="0.2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F39" sqref="F39"/>
    </sheetView>
  </sheetViews>
  <sheetFormatPr defaultColWidth="9.00390625" defaultRowHeight="12.75"/>
  <cols>
    <col min="1" max="1" width="3.375" style="0" customWidth="1"/>
    <col min="2" max="2" width="14.75390625" style="0" customWidth="1"/>
    <col min="3" max="3" width="0.12890625" style="0" hidden="1" customWidth="1"/>
    <col min="4" max="4" width="11.375" style="0" customWidth="1"/>
    <col min="5" max="5" width="10.75390625" style="0" customWidth="1"/>
    <col min="7" max="7" width="10.25390625" style="0" customWidth="1"/>
    <col min="9" max="9" width="1.875" style="0" customWidth="1"/>
  </cols>
  <sheetData>
    <row r="1" spans="1:8" ht="12.75">
      <c r="A1" s="41" t="s">
        <v>61</v>
      </c>
      <c r="B1" s="41"/>
      <c r="C1" s="41"/>
      <c r="D1" s="41"/>
      <c r="E1" s="41"/>
      <c r="F1" s="41"/>
      <c r="G1" s="41"/>
      <c r="H1" s="41"/>
    </row>
    <row r="2" spans="1:8" ht="12.75">
      <c r="A2" s="41" t="s">
        <v>29</v>
      </c>
      <c r="B2" s="41"/>
      <c r="C2" s="41"/>
      <c r="D2" s="41"/>
      <c r="E2" s="41"/>
      <c r="F2" s="41"/>
      <c r="G2" s="41"/>
      <c r="H2" s="41"/>
    </row>
    <row r="3" spans="1:8" ht="12.75">
      <c r="A3" s="54" t="s">
        <v>30</v>
      </c>
      <c r="B3" s="54"/>
      <c r="C3" s="54"/>
      <c r="D3" s="54"/>
      <c r="E3" s="54"/>
      <c r="F3" s="54"/>
      <c r="G3" s="54"/>
      <c r="H3" s="54"/>
    </row>
    <row r="4" spans="1:8" ht="12.75">
      <c r="A4" s="54" t="s">
        <v>31</v>
      </c>
      <c r="B4" s="54"/>
      <c r="D4">
        <v>14</v>
      </c>
      <c r="E4">
        <v>62</v>
      </c>
      <c r="F4">
        <f>SUM(D4:E4)</f>
        <v>76</v>
      </c>
      <c r="G4">
        <v>7</v>
      </c>
      <c r="H4" s="22">
        <f>SUM(F4:G4)</f>
        <v>83</v>
      </c>
    </row>
    <row r="5" spans="1:10" ht="12.75">
      <c r="A5" s="40" t="s">
        <v>32</v>
      </c>
      <c r="B5" s="43" t="s">
        <v>33</v>
      </c>
      <c r="C5" s="43"/>
      <c r="D5" s="42" t="s">
        <v>34</v>
      </c>
      <c r="E5" s="61"/>
      <c r="F5" s="62"/>
      <c r="G5" s="12" t="s">
        <v>35</v>
      </c>
      <c r="H5" s="12" t="s">
        <v>36</v>
      </c>
      <c r="J5" s="21"/>
    </row>
    <row r="6" spans="1:10" ht="38.25">
      <c r="A6" s="40"/>
      <c r="B6" s="75"/>
      <c r="C6" s="75"/>
      <c r="D6" s="31" t="s">
        <v>52</v>
      </c>
      <c r="E6" s="31" t="s">
        <v>51</v>
      </c>
      <c r="F6" s="32" t="s">
        <v>11</v>
      </c>
      <c r="G6" s="13"/>
      <c r="H6" s="12"/>
      <c r="J6" s="21"/>
    </row>
    <row r="7" spans="1:10" ht="12.75">
      <c r="A7" s="12">
        <v>1</v>
      </c>
      <c r="B7" s="71" t="s">
        <v>45</v>
      </c>
      <c r="C7" s="72"/>
      <c r="D7" s="25">
        <v>3.5</v>
      </c>
      <c r="E7" s="24">
        <v>15.5</v>
      </c>
      <c r="F7" s="28">
        <f>SUM(D7:E7)</f>
        <v>19</v>
      </c>
      <c r="G7" s="14"/>
      <c r="H7" s="14">
        <f>SUM(F7:G7)</f>
        <v>19</v>
      </c>
      <c r="J7" s="21"/>
    </row>
    <row r="8" spans="1:10" ht="12.75">
      <c r="A8" s="12">
        <v>2</v>
      </c>
      <c r="B8" s="74" t="s">
        <v>14</v>
      </c>
      <c r="C8" s="38"/>
      <c r="D8" s="25">
        <v>0.14</v>
      </c>
      <c r="E8" s="24">
        <v>0.62</v>
      </c>
      <c r="F8" s="14">
        <f aca="true" t="shared" si="0" ref="F8:F35">D8+E8</f>
        <v>0.76</v>
      </c>
      <c r="G8" s="14">
        <v>0.035</v>
      </c>
      <c r="H8" s="14">
        <f>SUM(F8:G8)</f>
        <v>0.795</v>
      </c>
      <c r="J8" s="21"/>
    </row>
    <row r="9" spans="1:10" ht="12.75">
      <c r="A9" s="12">
        <v>3</v>
      </c>
      <c r="B9" s="74" t="s">
        <v>15</v>
      </c>
      <c r="C9" s="38"/>
      <c r="D9" s="25">
        <v>0.21</v>
      </c>
      <c r="E9" s="24">
        <v>0.93</v>
      </c>
      <c r="F9" s="14">
        <f t="shared" si="0"/>
        <v>1.1400000000000001</v>
      </c>
      <c r="G9" s="14"/>
      <c r="H9" s="14">
        <f aca="true" t="shared" si="1" ref="H9:H35">F9+G9</f>
        <v>1.1400000000000001</v>
      </c>
      <c r="J9" s="21"/>
    </row>
    <row r="10" spans="1:10" ht="12.75">
      <c r="A10" s="12">
        <v>4</v>
      </c>
      <c r="B10" s="19" t="s">
        <v>16</v>
      </c>
      <c r="C10" s="19"/>
      <c r="D10" s="25">
        <v>0.77</v>
      </c>
      <c r="E10" s="24">
        <v>3.41</v>
      </c>
      <c r="F10" s="14">
        <f t="shared" si="0"/>
        <v>4.18</v>
      </c>
      <c r="G10" s="14">
        <v>0.105</v>
      </c>
      <c r="H10" s="14">
        <f t="shared" si="1"/>
        <v>4.285</v>
      </c>
      <c r="J10" s="21"/>
    </row>
    <row r="11" spans="1:10" ht="12.75">
      <c r="A11" s="12">
        <v>5</v>
      </c>
      <c r="B11" s="71" t="s">
        <v>17</v>
      </c>
      <c r="C11" s="72"/>
      <c r="D11" s="25">
        <v>0.028</v>
      </c>
      <c r="E11" s="24">
        <v>0.124</v>
      </c>
      <c r="F11" s="14">
        <f t="shared" si="0"/>
        <v>0.152</v>
      </c>
      <c r="G11" s="14"/>
      <c r="H11" s="14">
        <f t="shared" si="1"/>
        <v>0.152</v>
      </c>
      <c r="J11" s="21"/>
    </row>
    <row r="12" spans="1:10" ht="12.75">
      <c r="A12" s="12">
        <v>6</v>
      </c>
      <c r="B12" s="71" t="s">
        <v>18</v>
      </c>
      <c r="C12" s="72"/>
      <c r="D12" s="25">
        <v>1.12</v>
      </c>
      <c r="E12" s="24">
        <v>6.82</v>
      </c>
      <c r="F12" s="14">
        <f t="shared" si="0"/>
        <v>7.94</v>
      </c>
      <c r="G12" s="14">
        <v>0.42</v>
      </c>
      <c r="H12" s="14">
        <f>SUM(F12:G12)</f>
        <v>8.360000000000001</v>
      </c>
      <c r="J12" s="21"/>
    </row>
    <row r="13" spans="1:10" ht="12.75">
      <c r="A13" s="12">
        <v>7</v>
      </c>
      <c r="B13" s="74" t="s">
        <v>65</v>
      </c>
      <c r="C13" s="38"/>
      <c r="D13" s="25"/>
      <c r="E13" s="24"/>
      <c r="F13" s="14">
        <f t="shared" si="0"/>
        <v>0</v>
      </c>
      <c r="G13" s="14"/>
      <c r="H13" s="14">
        <f t="shared" si="1"/>
        <v>0</v>
      </c>
      <c r="J13" s="21"/>
    </row>
    <row r="14" spans="1:10" ht="12.75">
      <c r="A14" s="12">
        <v>8</v>
      </c>
      <c r="B14" s="74" t="s">
        <v>55</v>
      </c>
      <c r="C14" s="38"/>
      <c r="D14" s="25">
        <v>0.56</v>
      </c>
      <c r="E14" s="24">
        <v>2.48</v>
      </c>
      <c r="F14" s="14">
        <f t="shared" si="0"/>
        <v>3.04</v>
      </c>
      <c r="G14" s="14"/>
      <c r="H14" s="14">
        <f t="shared" si="1"/>
        <v>3.04</v>
      </c>
      <c r="J14" s="21"/>
    </row>
    <row r="15" spans="1:10" ht="12.75">
      <c r="A15" s="12">
        <v>9</v>
      </c>
      <c r="B15" s="71" t="s">
        <v>49</v>
      </c>
      <c r="C15" s="72"/>
      <c r="D15" s="25">
        <v>0.14</v>
      </c>
      <c r="E15" s="24">
        <v>0.62</v>
      </c>
      <c r="F15" s="14">
        <f t="shared" si="0"/>
        <v>0.76</v>
      </c>
      <c r="G15" s="14"/>
      <c r="H15" s="14">
        <f t="shared" si="1"/>
        <v>0.76</v>
      </c>
      <c r="J15" s="21"/>
    </row>
    <row r="16" spans="1:10" ht="12.75">
      <c r="A16" s="12">
        <v>10</v>
      </c>
      <c r="B16" s="74" t="s">
        <v>19</v>
      </c>
      <c r="C16" s="38"/>
      <c r="D16" s="25">
        <v>2.1</v>
      </c>
      <c r="E16" s="24">
        <v>9.3</v>
      </c>
      <c r="F16" s="14">
        <f t="shared" si="0"/>
        <v>11.4</v>
      </c>
      <c r="G16" s="14"/>
      <c r="H16" s="14">
        <f t="shared" si="1"/>
        <v>11.4</v>
      </c>
      <c r="J16" s="21"/>
    </row>
    <row r="17" spans="1:10" ht="12.75">
      <c r="A17" s="12">
        <v>11</v>
      </c>
      <c r="B17" s="19" t="s">
        <v>20</v>
      </c>
      <c r="C17" s="19"/>
      <c r="D17" s="25">
        <v>0.42</v>
      </c>
      <c r="E17" s="19">
        <v>1.86</v>
      </c>
      <c r="F17" s="14">
        <f t="shared" si="0"/>
        <v>2.2800000000000002</v>
      </c>
      <c r="G17" s="14"/>
      <c r="H17" s="14">
        <f t="shared" si="1"/>
        <v>2.2800000000000002</v>
      </c>
      <c r="J17" s="21"/>
    </row>
    <row r="18" spans="1:10" ht="12.75">
      <c r="A18" s="12">
        <v>12</v>
      </c>
      <c r="B18" s="74" t="s">
        <v>23</v>
      </c>
      <c r="C18" s="38"/>
      <c r="D18" s="25">
        <v>1.4</v>
      </c>
      <c r="E18" s="24">
        <v>6.2</v>
      </c>
      <c r="F18" s="14">
        <f t="shared" si="0"/>
        <v>7.6</v>
      </c>
      <c r="G18" s="14">
        <v>0.7</v>
      </c>
      <c r="H18" s="14">
        <f t="shared" si="1"/>
        <v>8.299999999999999</v>
      </c>
      <c r="J18" s="21"/>
    </row>
    <row r="19" spans="1:10" ht="12.75">
      <c r="A19" s="12">
        <v>13</v>
      </c>
      <c r="B19" s="71" t="s">
        <v>21</v>
      </c>
      <c r="C19" s="72"/>
      <c r="D19" s="25">
        <v>0.28</v>
      </c>
      <c r="E19" s="24">
        <v>1.24</v>
      </c>
      <c r="F19" s="14">
        <f t="shared" si="0"/>
        <v>1.52</v>
      </c>
      <c r="G19" s="14">
        <v>0.07</v>
      </c>
      <c r="H19" s="14">
        <f t="shared" si="1"/>
        <v>1.59</v>
      </c>
      <c r="I19" s="26"/>
      <c r="J19" s="21"/>
    </row>
    <row r="20" spans="1:10" ht="12.75">
      <c r="A20" s="12">
        <v>14</v>
      </c>
      <c r="B20" s="71" t="s">
        <v>22</v>
      </c>
      <c r="C20" s="72"/>
      <c r="D20" s="25">
        <v>0.098</v>
      </c>
      <c r="E20" s="24">
        <v>0.434</v>
      </c>
      <c r="F20" s="14">
        <f t="shared" si="0"/>
        <v>0.532</v>
      </c>
      <c r="G20" s="14">
        <v>0.014</v>
      </c>
      <c r="H20" s="14">
        <v>0.54</v>
      </c>
      <c r="J20" s="21"/>
    </row>
    <row r="21" spans="1:10" ht="12.75">
      <c r="A21" s="12">
        <v>15</v>
      </c>
      <c r="B21" s="71" t="s">
        <v>57</v>
      </c>
      <c r="C21" s="72"/>
      <c r="D21" s="25">
        <v>0.14</v>
      </c>
      <c r="E21" s="24">
        <v>0.62</v>
      </c>
      <c r="F21" s="14">
        <f t="shared" si="0"/>
        <v>0.76</v>
      </c>
      <c r="G21" s="14">
        <v>0.07</v>
      </c>
      <c r="H21" s="14">
        <f>SUM(F21:G21)</f>
        <v>0.8300000000000001</v>
      </c>
      <c r="J21" s="21"/>
    </row>
    <row r="22" spans="1:10" ht="12.75">
      <c r="A22" s="12">
        <v>16</v>
      </c>
      <c r="B22" s="71" t="s">
        <v>73</v>
      </c>
      <c r="C22" s="72"/>
      <c r="D22" s="25">
        <v>1.26</v>
      </c>
      <c r="E22" s="24">
        <v>5.58</v>
      </c>
      <c r="F22" s="14">
        <f t="shared" si="0"/>
        <v>6.84</v>
      </c>
      <c r="G22" s="14">
        <v>0.63</v>
      </c>
      <c r="H22" s="14">
        <f t="shared" si="1"/>
        <v>7.47</v>
      </c>
      <c r="J22" s="21"/>
    </row>
    <row r="23" spans="1:10" ht="12.75">
      <c r="A23" s="12">
        <v>17</v>
      </c>
      <c r="B23" s="71" t="s">
        <v>56</v>
      </c>
      <c r="C23" s="72"/>
      <c r="D23" s="25">
        <v>0.042</v>
      </c>
      <c r="E23" s="24">
        <v>0.186</v>
      </c>
      <c r="F23" s="14">
        <f t="shared" si="0"/>
        <v>0.228</v>
      </c>
      <c r="G23" s="14"/>
      <c r="H23" s="14">
        <f t="shared" si="1"/>
        <v>0.228</v>
      </c>
      <c r="J23" s="21"/>
    </row>
    <row r="24" spans="1:10" ht="12.75">
      <c r="A24" s="12">
        <v>18</v>
      </c>
      <c r="B24" s="39" t="s">
        <v>60</v>
      </c>
      <c r="C24" s="72"/>
      <c r="D24" s="25">
        <v>0</v>
      </c>
      <c r="E24" s="24"/>
      <c r="F24" s="14">
        <f t="shared" si="0"/>
        <v>0</v>
      </c>
      <c r="G24" s="14"/>
      <c r="H24" s="14">
        <f t="shared" si="1"/>
        <v>0</v>
      </c>
      <c r="J24" s="21"/>
    </row>
    <row r="25" spans="1:10" ht="12.75">
      <c r="A25" s="12">
        <v>19</v>
      </c>
      <c r="B25" s="39" t="s">
        <v>66</v>
      </c>
      <c r="C25" s="72"/>
      <c r="D25" s="25">
        <v>0.56</v>
      </c>
      <c r="E25" s="24">
        <v>3.968</v>
      </c>
      <c r="F25" s="28">
        <f t="shared" si="0"/>
        <v>4.5280000000000005</v>
      </c>
      <c r="G25" s="14"/>
      <c r="H25" s="28">
        <f t="shared" si="1"/>
        <v>4.5280000000000005</v>
      </c>
      <c r="J25" s="21"/>
    </row>
    <row r="26" spans="1:10" ht="12.75">
      <c r="A26" s="12">
        <v>20</v>
      </c>
      <c r="B26" s="39" t="s">
        <v>75</v>
      </c>
      <c r="C26" s="72"/>
      <c r="D26" s="25">
        <v>3.5</v>
      </c>
      <c r="E26" s="76">
        <v>15.549600000000002</v>
      </c>
      <c r="F26" s="14">
        <f t="shared" si="0"/>
        <v>19.0496</v>
      </c>
      <c r="G26" s="14"/>
      <c r="H26" s="14">
        <f t="shared" si="1"/>
        <v>19.0496</v>
      </c>
      <c r="J26" s="21"/>
    </row>
    <row r="27" spans="1:10" ht="12.75">
      <c r="A27" s="12">
        <v>21</v>
      </c>
      <c r="B27" s="39" t="s">
        <v>54</v>
      </c>
      <c r="C27" s="72"/>
      <c r="D27" s="25">
        <v>0.28</v>
      </c>
      <c r="E27" s="25">
        <v>1.24</v>
      </c>
      <c r="F27" s="14">
        <f t="shared" si="0"/>
        <v>1.52</v>
      </c>
      <c r="G27" s="14">
        <v>0.14</v>
      </c>
      <c r="H27" s="14">
        <f t="shared" si="1"/>
        <v>1.6600000000000001</v>
      </c>
      <c r="J27" s="21"/>
    </row>
    <row r="28" spans="1:10" ht="12.75">
      <c r="A28" s="12">
        <v>22</v>
      </c>
      <c r="B28" s="71" t="s">
        <v>58</v>
      </c>
      <c r="C28" s="72"/>
      <c r="D28" s="25">
        <v>0.28</v>
      </c>
      <c r="E28" s="25">
        <v>1.24</v>
      </c>
      <c r="F28" s="14">
        <f t="shared" si="0"/>
        <v>1.52</v>
      </c>
      <c r="G28" s="14">
        <v>0.07</v>
      </c>
      <c r="H28" s="14">
        <f t="shared" si="1"/>
        <v>1.59</v>
      </c>
      <c r="J28" s="21"/>
    </row>
    <row r="29" spans="1:10" ht="12.75">
      <c r="A29" s="12">
        <v>23</v>
      </c>
      <c r="B29" s="71" t="s">
        <v>71</v>
      </c>
      <c r="C29" s="72"/>
      <c r="D29" s="25">
        <v>7</v>
      </c>
      <c r="E29" s="25">
        <v>31</v>
      </c>
      <c r="F29" s="14">
        <f t="shared" si="0"/>
        <v>38</v>
      </c>
      <c r="G29" s="14">
        <v>3.5</v>
      </c>
      <c r="H29" s="37">
        <f t="shared" si="1"/>
        <v>41.5</v>
      </c>
      <c r="J29" s="21"/>
    </row>
    <row r="30" spans="1:10" ht="12.75">
      <c r="A30" s="12">
        <v>24</v>
      </c>
      <c r="B30" s="71" t="s">
        <v>74</v>
      </c>
      <c r="C30" s="72"/>
      <c r="D30" s="25">
        <v>0.84</v>
      </c>
      <c r="E30" s="25">
        <v>4.154</v>
      </c>
      <c r="F30" s="28">
        <f t="shared" si="0"/>
        <v>4.994</v>
      </c>
      <c r="G30" s="14"/>
      <c r="H30" s="28">
        <f t="shared" si="1"/>
        <v>4.994</v>
      </c>
      <c r="J30" s="21"/>
    </row>
    <row r="31" spans="1:10" ht="12.75">
      <c r="A31" s="12">
        <v>25</v>
      </c>
      <c r="B31" s="71" t="s">
        <v>67</v>
      </c>
      <c r="C31" s="72"/>
      <c r="D31" s="25">
        <v>0.112</v>
      </c>
      <c r="E31" s="25">
        <v>0.496</v>
      </c>
      <c r="F31" s="14">
        <f t="shared" si="0"/>
        <v>0.608</v>
      </c>
      <c r="G31" s="14"/>
      <c r="H31" s="14">
        <f t="shared" si="1"/>
        <v>0.608</v>
      </c>
      <c r="J31" s="21"/>
    </row>
    <row r="32" spans="1:10" ht="12.75">
      <c r="A32" s="12">
        <v>26</v>
      </c>
      <c r="B32" s="71" t="s">
        <v>68</v>
      </c>
      <c r="C32" s="72"/>
      <c r="D32" s="25">
        <v>0.7</v>
      </c>
      <c r="E32" s="25">
        <v>3.1</v>
      </c>
      <c r="F32" s="14">
        <f t="shared" si="0"/>
        <v>3.8</v>
      </c>
      <c r="G32" s="14"/>
      <c r="H32" s="14">
        <f t="shared" si="1"/>
        <v>3.8</v>
      </c>
      <c r="J32" s="21"/>
    </row>
    <row r="33" spans="1:10" ht="12.75">
      <c r="A33" s="12">
        <v>27</v>
      </c>
      <c r="B33" s="73" t="s">
        <v>59</v>
      </c>
      <c r="C33" s="73"/>
      <c r="D33" s="25">
        <v>0.042</v>
      </c>
      <c r="E33" s="25">
        <v>0.31</v>
      </c>
      <c r="F33" s="14">
        <f t="shared" si="0"/>
        <v>0.352</v>
      </c>
      <c r="G33" s="14">
        <v>0.021</v>
      </c>
      <c r="H33" s="14">
        <f t="shared" si="1"/>
        <v>0.373</v>
      </c>
      <c r="J33" s="21"/>
    </row>
    <row r="34" spans="1:10" ht="12.75">
      <c r="A34" s="12">
        <v>28</v>
      </c>
      <c r="B34" s="73" t="s">
        <v>72</v>
      </c>
      <c r="C34" s="73"/>
      <c r="D34" s="25">
        <v>0.14</v>
      </c>
      <c r="E34" s="25">
        <v>0.62</v>
      </c>
      <c r="F34" s="14">
        <f t="shared" si="0"/>
        <v>0.76</v>
      </c>
      <c r="G34" s="14">
        <v>0.035</v>
      </c>
      <c r="H34" s="14">
        <f t="shared" si="1"/>
        <v>0.795</v>
      </c>
      <c r="J34" s="21"/>
    </row>
    <row r="35" spans="1:10" ht="12.75">
      <c r="A35" s="12">
        <v>29</v>
      </c>
      <c r="B35" s="73" t="s">
        <v>70</v>
      </c>
      <c r="C35" s="73"/>
      <c r="D35" s="25">
        <v>0.002</v>
      </c>
      <c r="E35" s="25">
        <v>0.003</v>
      </c>
      <c r="F35" s="13">
        <f t="shared" si="0"/>
        <v>0.005</v>
      </c>
      <c r="G35" s="13"/>
      <c r="H35" s="13">
        <f t="shared" si="1"/>
        <v>0.005</v>
      </c>
      <c r="J35" s="21"/>
    </row>
    <row r="36" spans="2:8" ht="12.75">
      <c r="B36" s="17" t="s">
        <v>40</v>
      </c>
      <c r="E36" t="s">
        <v>38</v>
      </c>
      <c r="H36" t="s">
        <v>39</v>
      </c>
    </row>
  </sheetData>
  <mergeCells count="34">
    <mergeCell ref="B34:C34"/>
    <mergeCell ref="B35:C35"/>
    <mergeCell ref="A5:A6"/>
    <mergeCell ref="A1:H1"/>
    <mergeCell ref="A2:H2"/>
    <mergeCell ref="A3:H3"/>
    <mergeCell ref="A4:B4"/>
    <mergeCell ref="D5:F5"/>
    <mergeCell ref="B5:C6"/>
    <mergeCell ref="B7:C7"/>
    <mergeCell ref="B8:C8"/>
    <mergeCell ref="B9:C9"/>
    <mergeCell ref="B11:C11"/>
    <mergeCell ref="B12:C12"/>
    <mergeCell ref="B16:C16"/>
    <mergeCell ref="B28:C28"/>
    <mergeCell ref="B19:C19"/>
    <mergeCell ref="B18:C18"/>
    <mergeCell ref="B20:C20"/>
    <mergeCell ref="B21:C21"/>
    <mergeCell ref="B13:C13"/>
    <mergeCell ref="B15:C15"/>
    <mergeCell ref="B29:C29"/>
    <mergeCell ref="B22:C22"/>
    <mergeCell ref="B23:C23"/>
    <mergeCell ref="B24:C24"/>
    <mergeCell ref="B25:C25"/>
    <mergeCell ref="B26:C26"/>
    <mergeCell ref="B27:C27"/>
    <mergeCell ref="B14:C14"/>
    <mergeCell ref="B30:C30"/>
    <mergeCell ref="B31:C31"/>
    <mergeCell ref="B32:C32"/>
    <mergeCell ref="B33:C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2013-12-04T05:36:50Z</cp:lastPrinted>
  <dcterms:created xsi:type="dcterms:W3CDTF">2011-09-13T03:56:44Z</dcterms:created>
  <dcterms:modified xsi:type="dcterms:W3CDTF">2013-12-04T06:21:41Z</dcterms:modified>
  <cp:category/>
  <cp:version/>
  <cp:contentType/>
  <cp:contentStatus/>
</cp:coreProperties>
</file>