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<sst xmlns="http://schemas.openxmlformats.org/spreadsheetml/2006/main" count="157" uniqueCount="77">
  <si>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</si>
  <si>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</si>
  <si>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</si>
  <si>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</si>
  <si>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</si>
  <si>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</si>
  <si>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</si>
  <si>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</si>
  <si>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</si>
  <si>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</si>
  <si>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</si>
  <si>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</si>
  <si>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</si>
  <si>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</si>
  <si>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</si>
  <si>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</si>
  <si>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</si>
  <si>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хлеб</t>
  </si>
  <si>
    <t>морковь</t>
  </si>
  <si>
    <t>лук</t>
  </si>
  <si>
    <t>соль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</si>
  <si>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</si>
  <si>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</si>
  <si>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</si>
  <si>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</si>
  <si>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</si>
  <si>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</si>
  <si>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</si>
  <si>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</si>
  <si>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</si>
  <si>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</si>
  <si>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</si>
  <si>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</si>
  <si>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</si>
  <si>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</si>
  <si>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</si>
  <si>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</si>
  <si>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</si>
  <si>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</si>
  <si>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</si>
  <si>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</si>
  <si>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</si>
  <si>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>мука</t>
  </si>
  <si>
    <t xml:space="preserve">молоко    </t>
  </si>
  <si>
    <t>принял</t>
  </si>
  <si>
    <t>Руководитель учреждения:_________________ (Г.В.Банных)</t>
  </si>
  <si>
    <t>яйцо</t>
  </si>
  <si>
    <t>кисель, хлеб</t>
  </si>
  <si>
    <t>дрожжи</t>
  </si>
  <si>
    <t>1 младшая, ясли</t>
  </si>
  <si>
    <t>2 младшая, средняя, старшая</t>
  </si>
  <si>
    <t>каша манная</t>
  </si>
  <si>
    <t>кофейный напиток</t>
  </si>
  <si>
    <t>хлеб с  маслом</t>
  </si>
  <si>
    <t>салат свекольный с изюмом</t>
  </si>
  <si>
    <t>суп гороховый с курой</t>
  </si>
  <si>
    <t>пирожки с повидлом</t>
  </si>
  <si>
    <t xml:space="preserve"> молоко </t>
  </si>
  <si>
    <t>манка</t>
  </si>
  <si>
    <t>горох</t>
  </si>
  <si>
    <t>рис</t>
  </si>
  <si>
    <t>свекла</t>
  </si>
  <si>
    <t>рыба</t>
  </si>
  <si>
    <t>изюм</t>
  </si>
  <si>
    <t>повидло</t>
  </si>
  <si>
    <t>кура</t>
  </si>
  <si>
    <t>МКДОУ № 5</t>
  </si>
  <si>
    <t>аскорбиновая кислота</t>
  </si>
  <si>
    <t>яблоки</t>
  </si>
  <si>
    <t>сметана</t>
  </si>
  <si>
    <t>картошка</t>
  </si>
  <si>
    <t>томат</t>
  </si>
  <si>
    <t>сладкий  плов</t>
  </si>
  <si>
    <t>сладкий плов</t>
  </si>
  <si>
    <t>компот, хлеб</t>
  </si>
  <si>
    <t>сухофрукты</t>
  </si>
  <si>
    <t>компот хлеб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</si>
</sst>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  <numFmt numFmtId="174" formatCode="#,##0.00_р_.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1" fontId="4" fillId="0" borderId="1" xfId="0" applyNumberFormat="1" applyFont="1" applyBorder="1" applyAlignment="1">
      <alignment/>
    </xf>
    <xf numFmtId="174" fontId="4" fillId="0" borderId="1" xfId="16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AG27" sqref="AG27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4.62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4" width="4.00390625" style="0" customWidth="1"/>
    <col min="15" max="15" width="3.375" style="0" customWidth="1"/>
    <col min="16" max="16" width="3.25390625" style="0" customWidth="1"/>
    <col min="17" max="17" width="4.625" style="0" customWidth="1"/>
    <col min="18" max="18" width="3.375" style="0" customWidth="1"/>
    <col min="19" max="19" width="3.875" style="0" customWidth="1"/>
    <col min="20" max="20" width="3.75390625" style="0" customWidth="1"/>
    <col min="21" max="21" width="4.00390625" style="0" customWidth="1"/>
    <col min="22" max="22" width="4.25390625" style="0" customWidth="1"/>
    <col min="23" max="23" width="6.375" style="0" customWidth="1"/>
    <col min="24" max="24" width="6.625" style="0" customWidth="1"/>
    <col min="25" max="25" width="3.375" style="0" customWidth="1"/>
    <col min="26" max="26" width="3.625" style="0" customWidth="1"/>
    <col min="27" max="27" width="3.375" style="0" customWidth="1"/>
    <col min="28" max="28" width="3.875" style="0" customWidth="1"/>
    <col min="29" max="29" width="4.125" style="0" customWidth="1"/>
    <col min="30" max="30" width="3.375" style="0" customWidth="1"/>
    <col min="31" max="31" width="6.25390625" style="0" customWidth="1"/>
    <col min="32" max="32" width="6.375" style="0" customWidth="1"/>
  </cols>
  <sheetData>
    <row r="1" spans="1:31" ht="12.75">
      <c r="A1" t="s">
        <v>0</v>
      </c>
      <c r="M1" s="57" t="s">
        <v>4</v>
      </c>
      <c r="N1" s="57"/>
      <c r="O1" s="57"/>
      <c r="P1" s="57"/>
      <c r="Q1" s="57"/>
      <c r="R1" s="57"/>
      <c r="S1" s="57"/>
      <c r="T1" s="57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14" ht="15.75">
      <c r="A2" s="1"/>
      <c r="B2" s="2"/>
      <c r="C2" s="70" t="s">
        <v>45</v>
      </c>
      <c r="D2" s="70"/>
      <c r="E2" s="70"/>
      <c r="F2" s="70"/>
      <c r="G2" s="70"/>
      <c r="H2" s="70"/>
      <c r="I2" s="58"/>
      <c r="J2" s="58"/>
      <c r="K2" s="58"/>
      <c r="L2" s="58"/>
      <c r="M2" s="58"/>
      <c r="N2" s="58"/>
    </row>
    <row r="3" spans="1:21" ht="12.75">
      <c r="A3" s="58" t="s">
        <v>22</v>
      </c>
      <c r="B3" s="58"/>
      <c r="C3" s="58"/>
      <c r="D3" s="58"/>
      <c r="E3" s="58"/>
      <c r="F3" s="58"/>
      <c r="M3" s="73" t="s">
        <v>5</v>
      </c>
      <c r="N3" s="73"/>
      <c r="O3" s="73"/>
      <c r="P3" s="73"/>
      <c r="Q3" s="73"/>
      <c r="R3" s="73"/>
      <c r="S3" s="73"/>
      <c r="T3" s="73"/>
      <c r="U3" s="58"/>
    </row>
    <row r="4" spans="1:32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9" t="s">
        <v>24</v>
      </c>
      <c r="Z4" s="59"/>
      <c r="AA4" s="59"/>
      <c r="AB4" s="59"/>
      <c r="AC4" s="6">
        <v>7</v>
      </c>
      <c r="AD4" s="6"/>
      <c r="AE4" s="4"/>
      <c r="AF4" s="4"/>
    </row>
    <row r="5" spans="2:32" ht="42">
      <c r="B5" s="32">
        <v>62</v>
      </c>
      <c r="C5" s="71" t="s">
        <v>9</v>
      </c>
      <c r="D5" s="71"/>
      <c r="E5" s="72"/>
      <c r="F5" s="72"/>
      <c r="G5" s="72"/>
      <c r="H5" s="72"/>
      <c r="I5" s="65" t="s">
        <v>34</v>
      </c>
      <c r="J5" s="68"/>
      <c r="K5" s="68"/>
      <c r="L5" s="68"/>
      <c r="M5" s="68"/>
      <c r="N5" s="68"/>
      <c r="O5" s="68"/>
      <c r="P5" s="69"/>
      <c r="Q5" s="60" t="s">
        <v>10</v>
      </c>
      <c r="R5" s="61"/>
      <c r="S5" s="62"/>
      <c r="T5" s="62"/>
      <c r="U5" s="5" t="s">
        <v>23</v>
      </c>
      <c r="V5" s="7" t="s">
        <v>11</v>
      </c>
      <c r="W5" s="18" t="s">
        <v>12</v>
      </c>
      <c r="X5" s="18" t="s">
        <v>13</v>
      </c>
      <c r="Y5" s="65" t="s">
        <v>25</v>
      </c>
      <c r="Z5" s="62"/>
      <c r="AA5" s="62"/>
      <c r="AB5" s="62"/>
      <c r="AC5" s="7"/>
      <c r="AD5" s="7"/>
      <c r="AE5" s="6" t="s">
        <v>12</v>
      </c>
      <c r="AF5" s="6" t="s">
        <v>13</v>
      </c>
    </row>
    <row r="6" spans="1:32" ht="29.25" customHeight="1">
      <c r="A6" s="6" t="s">
        <v>7</v>
      </c>
      <c r="B6" s="3"/>
      <c r="C6" s="63" t="s">
        <v>51</v>
      </c>
      <c r="D6" s="64"/>
      <c r="E6" s="66" t="s">
        <v>52</v>
      </c>
      <c r="F6" s="67"/>
      <c r="G6" s="63" t="s">
        <v>53</v>
      </c>
      <c r="H6" s="74"/>
      <c r="I6" s="75" t="s">
        <v>54</v>
      </c>
      <c r="J6" s="76"/>
      <c r="K6" s="74" t="s">
        <v>55</v>
      </c>
      <c r="L6" s="64"/>
      <c r="M6" s="66" t="s">
        <v>72</v>
      </c>
      <c r="N6" s="67"/>
      <c r="O6" s="63" t="s">
        <v>74</v>
      </c>
      <c r="P6" s="64"/>
      <c r="Q6" s="63" t="s">
        <v>56</v>
      </c>
      <c r="R6" s="64"/>
      <c r="S6" s="63" t="s">
        <v>57</v>
      </c>
      <c r="T6" s="64"/>
      <c r="U6" s="5"/>
      <c r="V6" s="7"/>
      <c r="W6" s="18"/>
      <c r="X6" s="18"/>
      <c r="Y6" s="66" t="s">
        <v>73</v>
      </c>
      <c r="Z6" s="67"/>
      <c r="AA6" s="63" t="s">
        <v>47</v>
      </c>
      <c r="AB6" s="64"/>
      <c r="AC6" s="8" t="s">
        <v>41</v>
      </c>
      <c r="AD6" s="7" t="s">
        <v>11</v>
      </c>
      <c r="AE6" s="6"/>
      <c r="AF6" s="6"/>
    </row>
    <row r="7" spans="1:32" ht="12.75">
      <c r="A7" s="6" t="s">
        <v>43</v>
      </c>
      <c r="B7" s="6"/>
      <c r="C7" s="9">
        <v>0.15</v>
      </c>
      <c r="D7" s="9">
        <f>C7*B$5</f>
        <v>9.299999999999999</v>
      </c>
      <c r="E7" s="9">
        <v>0.1</v>
      </c>
      <c r="F7" s="6">
        <f>E7*B$5</f>
        <v>6.2</v>
      </c>
      <c r="G7" s="6"/>
      <c r="H7" s="6"/>
      <c r="I7" s="6"/>
      <c r="K7" s="6"/>
      <c r="L7" s="6"/>
      <c r="M7" s="9"/>
      <c r="N7" s="9"/>
      <c r="O7" s="6"/>
      <c r="P7" s="6"/>
      <c r="Q7" s="6">
        <v>0.05</v>
      </c>
      <c r="R7" s="6">
        <f>Q7*B$5</f>
        <v>3.1</v>
      </c>
      <c r="S7" s="9">
        <v>0.2</v>
      </c>
      <c r="T7" s="6">
        <f>S7*B$5</f>
        <v>12.4</v>
      </c>
      <c r="U7" s="9">
        <f>C7+E7+Q7+S7</f>
        <v>0.5</v>
      </c>
      <c r="V7" s="15">
        <f aca="true" t="shared" si="0" ref="V7:V31">U7*B$5</f>
        <v>31</v>
      </c>
      <c r="W7" s="38">
        <v>29.4</v>
      </c>
      <c r="X7" s="20">
        <f aca="true" t="shared" si="1" ref="X7:X32">W7*V7</f>
        <v>911.4</v>
      </c>
      <c r="Y7" s="9"/>
      <c r="Z7" s="9"/>
      <c r="AA7" s="6"/>
      <c r="AB7" s="6"/>
      <c r="AC7" s="9"/>
      <c r="AD7" s="16"/>
      <c r="AE7" s="38">
        <v>29.4</v>
      </c>
      <c r="AF7" s="11">
        <f aca="true" t="shared" si="2" ref="AF7:AF32">AE7*AD7</f>
        <v>0</v>
      </c>
    </row>
    <row r="8" spans="1:32" ht="18.75" customHeight="1">
      <c r="A8" s="75" t="s">
        <v>14</v>
      </c>
      <c r="B8" s="76"/>
      <c r="C8" s="6"/>
      <c r="D8" s="9"/>
      <c r="E8" s="6"/>
      <c r="F8" s="6"/>
      <c r="G8" s="6"/>
      <c r="H8" s="6"/>
      <c r="I8" s="6">
        <v>0.005</v>
      </c>
      <c r="J8" s="6">
        <f>I8*B$5</f>
        <v>0.31</v>
      </c>
      <c r="K8" s="6">
        <v>0.005</v>
      </c>
      <c r="L8" s="6"/>
      <c r="M8" s="6">
        <v>0.01</v>
      </c>
      <c r="N8" s="9">
        <f>M8*B$5</f>
        <v>0.62</v>
      </c>
      <c r="O8" s="6"/>
      <c r="P8" s="6"/>
      <c r="Q8" s="6">
        <v>0.005</v>
      </c>
      <c r="R8" s="6">
        <f>Q8*B$5</f>
        <v>0.31</v>
      </c>
      <c r="S8" s="6"/>
      <c r="T8" s="6"/>
      <c r="U8" s="9">
        <f>I8+K8+M8+Q8</f>
        <v>0.025</v>
      </c>
      <c r="V8" s="15">
        <f t="shared" si="0"/>
        <v>1.55</v>
      </c>
      <c r="W8" s="10">
        <v>68.33</v>
      </c>
      <c r="X8" s="20">
        <f t="shared" si="1"/>
        <v>105.9115</v>
      </c>
      <c r="Y8" s="6">
        <v>0.01</v>
      </c>
      <c r="Z8" s="9">
        <f>Y8*AC$4</f>
        <v>0.07</v>
      </c>
      <c r="AA8" s="6"/>
      <c r="AB8" s="6"/>
      <c r="AC8" s="9">
        <f>Y8</f>
        <v>0.01</v>
      </c>
      <c r="AD8" s="16">
        <f>0.01</f>
        <v>0.01</v>
      </c>
      <c r="AE8" s="10">
        <v>68.33</v>
      </c>
      <c r="AF8" s="11">
        <f t="shared" si="2"/>
        <v>0.6833</v>
      </c>
    </row>
    <row r="9" spans="1:32" ht="18" customHeight="1">
      <c r="A9" s="75" t="s">
        <v>15</v>
      </c>
      <c r="B9" s="76"/>
      <c r="C9" s="6">
        <v>0.005</v>
      </c>
      <c r="D9" s="9">
        <f>C9*B$5</f>
        <v>0.31</v>
      </c>
      <c r="E9" s="6"/>
      <c r="F9" s="6"/>
      <c r="G9" s="6">
        <v>0.01</v>
      </c>
      <c r="H9" s="6">
        <f>G9*B$5</f>
        <v>0.62</v>
      </c>
      <c r="I9" s="6"/>
      <c r="J9" s="6"/>
      <c r="K9" s="6"/>
      <c r="L9" s="6"/>
      <c r="M9" s="6">
        <v>0.01</v>
      </c>
      <c r="N9" s="9">
        <f>M9*B$5</f>
        <v>0.62</v>
      </c>
      <c r="O9" s="6"/>
      <c r="P9" s="6"/>
      <c r="Q9" s="6">
        <v>0.005</v>
      </c>
      <c r="R9" s="6">
        <f>Q9*B$5</f>
        <v>0.31</v>
      </c>
      <c r="S9" s="6"/>
      <c r="T9" s="6"/>
      <c r="U9" s="9">
        <f>C9+G9+K9+M9+Q9</f>
        <v>0.030000000000000002</v>
      </c>
      <c r="V9" s="15">
        <f t="shared" si="0"/>
        <v>1.86</v>
      </c>
      <c r="W9" s="10">
        <v>291.67</v>
      </c>
      <c r="X9" s="20">
        <f t="shared" si="1"/>
        <v>542.5062</v>
      </c>
      <c r="Y9" s="6">
        <v>0.01</v>
      </c>
      <c r="Z9" s="9">
        <f>Y9*AC$4</f>
        <v>0.07</v>
      </c>
      <c r="AA9" s="6"/>
      <c r="AB9" s="6"/>
      <c r="AC9" s="9">
        <v>0.01</v>
      </c>
      <c r="AD9" s="16">
        <f>0.01</f>
        <v>0.01</v>
      </c>
      <c r="AE9" s="10">
        <v>291.67</v>
      </c>
      <c r="AF9" s="11">
        <f t="shared" si="2"/>
        <v>2.9167</v>
      </c>
    </row>
    <row r="10" spans="1:32" ht="12.75">
      <c r="A10" s="6" t="s">
        <v>16</v>
      </c>
      <c r="B10" s="6"/>
      <c r="C10" s="6">
        <v>0.005</v>
      </c>
      <c r="D10" s="9">
        <f>C10*B$5</f>
        <v>0.31</v>
      </c>
      <c r="E10" s="6">
        <v>0.015</v>
      </c>
      <c r="F10" s="6">
        <f>E10*B$5</f>
        <v>0.9299999999999999</v>
      </c>
      <c r="G10" s="6"/>
      <c r="H10" s="6"/>
      <c r="I10" s="6">
        <v>0.005</v>
      </c>
      <c r="J10" s="6">
        <f>I10*B$5</f>
        <v>0.31</v>
      </c>
      <c r="K10" s="6"/>
      <c r="L10" s="6"/>
      <c r="M10" s="6">
        <v>0.01</v>
      </c>
      <c r="N10" s="9">
        <f>M10*B$5</f>
        <v>0.62</v>
      </c>
      <c r="O10" s="6">
        <v>0.02</v>
      </c>
      <c r="P10" s="6">
        <f>O10*B$5</f>
        <v>1.24</v>
      </c>
      <c r="Q10" s="6">
        <v>0.005</v>
      </c>
      <c r="R10" s="6">
        <f>Q10*B$5</f>
        <v>0.31</v>
      </c>
      <c r="S10" s="6"/>
      <c r="T10" s="6"/>
      <c r="U10" s="9">
        <f>C10+E10+I10+M10+O10+Q10</f>
        <v>0.060000000000000005</v>
      </c>
      <c r="V10" s="15">
        <f t="shared" si="0"/>
        <v>3.72</v>
      </c>
      <c r="W10" s="10">
        <v>32.5</v>
      </c>
      <c r="X10" s="20">
        <f t="shared" si="1"/>
        <v>120.9</v>
      </c>
      <c r="Y10" s="6">
        <v>0.01</v>
      </c>
      <c r="Z10" s="9">
        <f>Y10*AC$4</f>
        <v>0.07</v>
      </c>
      <c r="AA10" s="6">
        <v>0.02</v>
      </c>
      <c r="AB10" s="6">
        <f>AA10*AC$4</f>
        <v>0.14</v>
      </c>
      <c r="AC10" s="9">
        <f>Y10+AA10</f>
        <v>0.03</v>
      </c>
      <c r="AD10" s="16">
        <f>Y10+AA10</f>
        <v>0.03</v>
      </c>
      <c r="AE10" s="10">
        <v>32.5</v>
      </c>
      <c r="AF10" s="11">
        <f t="shared" si="2"/>
        <v>0.975</v>
      </c>
    </row>
    <row r="11" spans="1:32" ht="12.75">
      <c r="A11" s="55" t="s">
        <v>17</v>
      </c>
      <c r="B11" s="77"/>
      <c r="C11" s="6"/>
      <c r="D11" s="9"/>
      <c r="E11" s="6"/>
      <c r="F11" s="6"/>
      <c r="G11" s="9">
        <v>0.05</v>
      </c>
      <c r="H11" s="6">
        <f>G11*B$5</f>
        <v>3.1</v>
      </c>
      <c r="I11" s="6"/>
      <c r="J11" s="6"/>
      <c r="K11" s="6"/>
      <c r="L11" s="6"/>
      <c r="M11" s="6"/>
      <c r="N11" s="9"/>
      <c r="O11" s="9">
        <v>0.07</v>
      </c>
      <c r="P11" s="6">
        <f>O11*B$5</f>
        <v>4.340000000000001</v>
      </c>
      <c r="Q11" s="6"/>
      <c r="R11" s="6"/>
      <c r="S11" s="6"/>
      <c r="T11" s="6"/>
      <c r="U11" s="9">
        <f>G11+O11</f>
        <v>0.12000000000000001</v>
      </c>
      <c r="V11" s="15">
        <f t="shared" si="0"/>
        <v>7.44</v>
      </c>
      <c r="W11" s="10">
        <v>32.64</v>
      </c>
      <c r="X11" s="20">
        <f t="shared" si="1"/>
        <v>242.84160000000003</v>
      </c>
      <c r="Y11" s="6"/>
      <c r="Z11" s="9"/>
      <c r="AA11" s="9">
        <v>0.06</v>
      </c>
      <c r="AB11" s="6">
        <f>AA11*AC$4</f>
        <v>0.42</v>
      </c>
      <c r="AC11" s="9">
        <f>Y11+AA11</f>
        <v>0.06</v>
      </c>
      <c r="AD11" s="16">
        <f>Y11+AA11</f>
        <v>0.06</v>
      </c>
      <c r="AE11" s="10">
        <v>32.64</v>
      </c>
      <c r="AF11" s="11">
        <f t="shared" si="2"/>
        <v>1.9584</v>
      </c>
    </row>
    <row r="12" spans="1:32" ht="16.5" customHeight="1">
      <c r="A12" s="75" t="s">
        <v>58</v>
      </c>
      <c r="B12" s="76"/>
      <c r="C12" s="6">
        <v>0.03</v>
      </c>
      <c r="D12" s="9">
        <f>C12*B$5</f>
        <v>1.8599999999999999</v>
      </c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6"/>
      <c r="S12" s="6"/>
      <c r="T12" s="6"/>
      <c r="U12" s="9">
        <f>C12</f>
        <v>0.03</v>
      </c>
      <c r="V12" s="15">
        <f t="shared" si="0"/>
        <v>1.8599999999999999</v>
      </c>
      <c r="W12" s="10">
        <v>18.4</v>
      </c>
      <c r="X12" s="20">
        <f t="shared" si="1"/>
        <v>34.224</v>
      </c>
      <c r="Y12" s="6"/>
      <c r="Z12" s="9"/>
      <c r="AA12" s="6"/>
      <c r="AB12" s="6"/>
      <c r="AC12" s="9"/>
      <c r="AD12" s="16"/>
      <c r="AE12" s="10">
        <v>18.4</v>
      </c>
      <c r="AF12" s="11">
        <f t="shared" si="2"/>
        <v>0</v>
      </c>
    </row>
    <row r="13" spans="1:32" ht="18.75" customHeight="1">
      <c r="A13" s="75" t="s">
        <v>52</v>
      </c>
      <c r="B13" s="76"/>
      <c r="C13" s="6"/>
      <c r="D13" s="9"/>
      <c r="E13" s="6">
        <v>0.002</v>
      </c>
      <c r="F13" s="6">
        <f>E13*B$5</f>
        <v>0.124</v>
      </c>
      <c r="G13" s="6"/>
      <c r="H13" s="6"/>
      <c r="I13" s="6"/>
      <c r="J13" s="6"/>
      <c r="K13" s="6"/>
      <c r="L13" s="6"/>
      <c r="M13" s="6"/>
      <c r="N13" s="9"/>
      <c r="O13" s="6"/>
      <c r="P13" s="6"/>
      <c r="Q13" s="6"/>
      <c r="R13" s="6"/>
      <c r="S13" s="6"/>
      <c r="T13" s="6"/>
      <c r="U13" s="9">
        <f>E13</f>
        <v>0.002</v>
      </c>
      <c r="V13" s="15">
        <f t="shared" si="0"/>
        <v>0.124</v>
      </c>
      <c r="W13" s="10">
        <v>276</v>
      </c>
      <c r="X13" s="20">
        <f t="shared" si="1"/>
        <v>34.224</v>
      </c>
      <c r="Y13" s="6"/>
      <c r="Z13" s="9"/>
      <c r="AA13" s="6"/>
      <c r="AB13" s="6"/>
      <c r="AC13" s="9"/>
      <c r="AD13" s="16"/>
      <c r="AE13" s="10">
        <v>276</v>
      </c>
      <c r="AF13" s="11">
        <f t="shared" si="2"/>
        <v>0</v>
      </c>
    </row>
    <row r="14" spans="1:32" ht="15.75" customHeight="1">
      <c r="A14" s="75" t="s">
        <v>59</v>
      </c>
      <c r="B14" s="76"/>
      <c r="C14" s="6"/>
      <c r="D14" s="9"/>
      <c r="E14" s="6"/>
      <c r="F14" s="6"/>
      <c r="G14" s="6"/>
      <c r="H14" s="6"/>
      <c r="I14" s="6"/>
      <c r="J14" s="6"/>
      <c r="K14" s="9">
        <v>0.025</v>
      </c>
      <c r="L14" s="6">
        <f>K14*B$5</f>
        <v>1.55</v>
      </c>
      <c r="M14" s="9"/>
      <c r="N14" s="9"/>
      <c r="O14" s="6"/>
      <c r="P14" s="6"/>
      <c r="Q14" s="6"/>
      <c r="R14" s="6"/>
      <c r="S14" s="6"/>
      <c r="T14" s="6"/>
      <c r="U14" s="9">
        <f>K14</f>
        <v>0.025</v>
      </c>
      <c r="V14" s="15">
        <f t="shared" si="0"/>
        <v>1.55</v>
      </c>
      <c r="W14" s="10">
        <v>24</v>
      </c>
      <c r="X14" s="20">
        <f t="shared" si="1"/>
        <v>37.2</v>
      </c>
      <c r="Y14" s="9"/>
      <c r="Z14" s="9"/>
      <c r="AA14" s="6"/>
      <c r="AB14" s="6"/>
      <c r="AC14" s="9"/>
      <c r="AD14" s="16"/>
      <c r="AE14" s="10">
        <v>24</v>
      </c>
      <c r="AF14" s="11">
        <f t="shared" si="2"/>
        <v>0</v>
      </c>
    </row>
    <row r="15" spans="1:32" ht="12.75">
      <c r="A15" s="6" t="s">
        <v>18</v>
      </c>
      <c r="B15" s="6"/>
      <c r="C15" s="6"/>
      <c r="D15" s="9"/>
      <c r="E15" s="6"/>
      <c r="F15" s="6"/>
      <c r="G15" s="6"/>
      <c r="H15" s="6"/>
      <c r="I15" s="9"/>
      <c r="J15" s="6"/>
      <c r="K15" s="9">
        <v>0.02</v>
      </c>
      <c r="L15" s="6">
        <f>K15*B$5</f>
        <v>1.24</v>
      </c>
      <c r="M15" s="9">
        <v>0.015</v>
      </c>
      <c r="N15" s="9">
        <f>M15*B$5</f>
        <v>0.9299999999999999</v>
      </c>
      <c r="O15" s="6"/>
      <c r="P15" s="6"/>
      <c r="Q15" s="6"/>
      <c r="R15" s="6"/>
      <c r="S15" s="6"/>
      <c r="T15" s="6"/>
      <c r="U15" s="9">
        <f>K15+M15</f>
        <v>0.035</v>
      </c>
      <c r="V15" s="15">
        <f t="shared" si="0"/>
        <v>2.1700000000000004</v>
      </c>
      <c r="W15" s="10">
        <v>18</v>
      </c>
      <c r="X15" s="20">
        <f t="shared" si="1"/>
        <v>39.06000000000001</v>
      </c>
      <c r="Y15" s="9">
        <v>0.015</v>
      </c>
      <c r="Z15" s="9">
        <f>Y15*AC$4</f>
        <v>0.105</v>
      </c>
      <c r="AA15" s="6"/>
      <c r="AB15" s="6"/>
      <c r="AC15" s="9">
        <v>0.015</v>
      </c>
      <c r="AD15" s="16">
        <f>Y15+AA15</f>
        <v>0.015</v>
      </c>
      <c r="AE15" s="10">
        <v>18</v>
      </c>
      <c r="AF15" s="11">
        <f t="shared" si="2"/>
        <v>0.27</v>
      </c>
    </row>
    <row r="16" spans="1:32" ht="12.75">
      <c r="A16" s="75" t="s">
        <v>60</v>
      </c>
      <c r="B16" s="76"/>
      <c r="C16" s="6"/>
      <c r="D16" s="9"/>
      <c r="E16" s="6"/>
      <c r="F16" s="6"/>
      <c r="G16" s="6"/>
      <c r="H16" s="6"/>
      <c r="I16" s="6"/>
      <c r="J16" s="6"/>
      <c r="K16" s="9"/>
      <c r="L16" s="6"/>
      <c r="M16" s="9">
        <v>0.045</v>
      </c>
      <c r="N16" s="9">
        <f>M16*B$5</f>
        <v>2.79</v>
      </c>
      <c r="O16" s="6"/>
      <c r="P16" s="6"/>
      <c r="Q16" s="6"/>
      <c r="R16" s="6"/>
      <c r="S16" s="6"/>
      <c r="T16" s="6"/>
      <c r="U16" s="9">
        <f>M16</f>
        <v>0.045</v>
      </c>
      <c r="V16" s="15">
        <f t="shared" si="0"/>
        <v>2.79</v>
      </c>
      <c r="W16" s="10">
        <v>36.8</v>
      </c>
      <c r="X16" s="20">
        <f t="shared" si="1"/>
        <v>102.672</v>
      </c>
      <c r="Y16" s="9">
        <v>0.045</v>
      </c>
      <c r="Z16" s="9">
        <f>Y16*AC$4</f>
        <v>0.315</v>
      </c>
      <c r="AA16" s="6"/>
      <c r="AB16" s="6"/>
      <c r="AC16" s="9">
        <f>Y16</f>
        <v>0.045</v>
      </c>
      <c r="AD16" s="16">
        <f>Y16+AA16</f>
        <v>0.045</v>
      </c>
      <c r="AE16" s="10">
        <v>36.8</v>
      </c>
      <c r="AF16" s="11">
        <f t="shared" si="2"/>
        <v>1.656</v>
      </c>
    </row>
    <row r="17" spans="1:32" ht="12.75">
      <c r="A17" s="78" t="s">
        <v>19</v>
      </c>
      <c r="B17" s="78"/>
      <c r="C17" s="6"/>
      <c r="D17" s="9"/>
      <c r="E17" s="6"/>
      <c r="F17" s="6"/>
      <c r="G17" s="6"/>
      <c r="H17" s="6"/>
      <c r="I17" s="6"/>
      <c r="J17" s="6"/>
      <c r="K17" s="9">
        <v>0.01</v>
      </c>
      <c r="L17" s="6">
        <f>K17*B$5</f>
        <v>0.62</v>
      </c>
      <c r="M17" s="9"/>
      <c r="N17" s="9"/>
      <c r="O17" s="6"/>
      <c r="P17" s="6"/>
      <c r="Q17" s="6"/>
      <c r="R17" s="6"/>
      <c r="S17" s="6"/>
      <c r="T17" s="6"/>
      <c r="U17" s="9">
        <f>K17+M17</f>
        <v>0.01</v>
      </c>
      <c r="V17" s="15">
        <f t="shared" si="0"/>
        <v>0.62</v>
      </c>
      <c r="W17" s="10">
        <v>16.5</v>
      </c>
      <c r="X17" s="20">
        <f t="shared" si="1"/>
        <v>10.23</v>
      </c>
      <c r="Y17" s="9"/>
      <c r="Z17" s="9"/>
      <c r="AA17" s="6"/>
      <c r="AB17" s="6"/>
      <c r="AC17" s="9"/>
      <c r="AD17" s="16"/>
      <c r="AE17" s="10">
        <v>16.5</v>
      </c>
      <c r="AF17" s="11">
        <f t="shared" si="2"/>
        <v>0</v>
      </c>
    </row>
    <row r="18" spans="1:32" ht="12.75">
      <c r="A18" s="78" t="s">
        <v>20</v>
      </c>
      <c r="B18" s="78"/>
      <c r="C18" s="6">
        <v>0.002</v>
      </c>
      <c r="D18" s="9">
        <f>C18*B$5</f>
        <v>0.124</v>
      </c>
      <c r="E18" s="6"/>
      <c r="F18" s="6"/>
      <c r="G18" s="6"/>
      <c r="H18" s="6"/>
      <c r="I18" s="6"/>
      <c r="J18" s="6"/>
      <c r="K18" s="6">
        <v>0.003</v>
      </c>
      <c r="L18" s="6">
        <f>K18*B$5</f>
        <v>0.186</v>
      </c>
      <c r="M18" s="6"/>
      <c r="N18" s="9"/>
      <c r="O18" s="6"/>
      <c r="P18" s="6"/>
      <c r="Q18" s="6"/>
      <c r="R18" s="6"/>
      <c r="S18" s="6"/>
      <c r="T18" s="6"/>
      <c r="U18" s="9">
        <f>C18+K18+M18+Q18</f>
        <v>0.005</v>
      </c>
      <c r="V18" s="15">
        <f t="shared" si="0"/>
        <v>0.31</v>
      </c>
      <c r="W18" s="10">
        <v>9</v>
      </c>
      <c r="X18" s="20">
        <f t="shared" si="1"/>
        <v>2.79</v>
      </c>
      <c r="Y18" s="6"/>
      <c r="Z18" s="9"/>
      <c r="AA18" s="6"/>
      <c r="AB18" s="6"/>
      <c r="AC18" s="9"/>
      <c r="AD18" s="16"/>
      <c r="AE18" s="10">
        <v>9</v>
      </c>
      <c r="AF18" s="11">
        <f t="shared" si="2"/>
        <v>0</v>
      </c>
    </row>
    <row r="19" spans="1:32" ht="12.75">
      <c r="A19" s="78" t="s">
        <v>61</v>
      </c>
      <c r="B19" s="78"/>
      <c r="C19" s="6"/>
      <c r="D19" s="9"/>
      <c r="E19" s="6"/>
      <c r="F19" s="6"/>
      <c r="G19" s="6"/>
      <c r="H19" s="6"/>
      <c r="I19" s="6">
        <v>0.1</v>
      </c>
      <c r="J19" s="6">
        <f>I19*B$5</f>
        <v>6.2</v>
      </c>
      <c r="K19" s="6"/>
      <c r="L19" s="6"/>
      <c r="M19" s="9"/>
      <c r="N19" s="9"/>
      <c r="O19" s="6"/>
      <c r="P19" s="6"/>
      <c r="Q19" s="6"/>
      <c r="R19" s="6"/>
      <c r="S19" s="6"/>
      <c r="T19" s="6"/>
      <c r="U19" s="9">
        <f>I19</f>
        <v>0.1</v>
      </c>
      <c r="V19" s="15">
        <f t="shared" si="0"/>
        <v>6.2</v>
      </c>
      <c r="W19" s="10">
        <v>15</v>
      </c>
      <c r="X19" s="20">
        <f t="shared" si="1"/>
        <v>93</v>
      </c>
      <c r="Y19" s="9"/>
      <c r="Z19" s="9"/>
      <c r="AA19" s="6"/>
      <c r="AB19" s="6"/>
      <c r="AC19" s="9"/>
      <c r="AD19" s="16"/>
      <c r="AE19" s="10">
        <v>15</v>
      </c>
      <c r="AF19" s="11">
        <f t="shared" si="2"/>
        <v>0</v>
      </c>
    </row>
    <row r="20" spans="1:32" ht="12.75">
      <c r="A20" s="78"/>
      <c r="B20" s="78"/>
      <c r="C20" s="6"/>
      <c r="D20" s="9"/>
      <c r="E20" s="6"/>
      <c r="F20" s="6"/>
      <c r="G20" s="6"/>
      <c r="H20" s="6"/>
      <c r="I20" s="6"/>
      <c r="J20" s="6"/>
      <c r="K20" s="6"/>
      <c r="L20" s="6"/>
      <c r="M20" s="9"/>
      <c r="N20" s="9"/>
      <c r="O20" s="6"/>
      <c r="P20" s="6"/>
      <c r="Q20" s="6"/>
      <c r="R20" s="6"/>
      <c r="S20" s="6"/>
      <c r="T20" s="6"/>
      <c r="U20" s="9"/>
      <c r="V20" s="15"/>
      <c r="W20" s="10"/>
      <c r="X20" s="20"/>
      <c r="Y20" s="9"/>
      <c r="Z20" s="9"/>
      <c r="AA20" s="6"/>
      <c r="AB20" s="6"/>
      <c r="AC20" s="9"/>
      <c r="AD20" s="16"/>
      <c r="AE20" s="10"/>
      <c r="AF20" s="11"/>
    </row>
    <row r="21" spans="1:32" ht="18" customHeight="1">
      <c r="A21" s="49" t="s">
        <v>75</v>
      </c>
      <c r="B21" s="49"/>
      <c r="C21" s="6"/>
      <c r="D21" s="9"/>
      <c r="E21" s="6"/>
      <c r="F21" s="6"/>
      <c r="G21" s="6"/>
      <c r="H21" s="6"/>
      <c r="I21" s="6"/>
      <c r="J21" s="6"/>
      <c r="K21" s="9"/>
      <c r="L21" s="6"/>
      <c r="M21" s="6"/>
      <c r="N21" s="9"/>
      <c r="O21" s="6">
        <v>0.01</v>
      </c>
      <c r="P21" s="6">
        <f>O21*B$5</f>
        <v>0.62</v>
      </c>
      <c r="Q21" s="6"/>
      <c r="R21" s="6"/>
      <c r="S21" s="6"/>
      <c r="T21" s="6"/>
      <c r="U21" s="9">
        <f>O21</f>
        <v>0.01</v>
      </c>
      <c r="V21" s="15">
        <f t="shared" si="0"/>
        <v>0.62</v>
      </c>
      <c r="W21" s="10">
        <v>46</v>
      </c>
      <c r="X21" s="20">
        <f t="shared" si="1"/>
        <v>28.52</v>
      </c>
      <c r="Y21" s="6"/>
      <c r="Z21" s="9"/>
      <c r="AA21" s="6">
        <v>0.02</v>
      </c>
      <c r="AB21" s="6">
        <f>AA21*AC$4</f>
        <v>0.14</v>
      </c>
      <c r="AC21" s="9">
        <f>AA21</f>
        <v>0.02</v>
      </c>
      <c r="AD21" s="16">
        <f>Y21+AA21</f>
        <v>0.02</v>
      </c>
      <c r="AE21" s="10">
        <v>46</v>
      </c>
      <c r="AF21" s="11">
        <f t="shared" si="2"/>
        <v>0.92</v>
      </c>
    </row>
    <row r="22" spans="1:32" ht="12.75">
      <c r="A22" s="78" t="s">
        <v>63</v>
      </c>
      <c r="B22" s="78"/>
      <c r="C22" s="6"/>
      <c r="D22" s="9"/>
      <c r="E22" s="6"/>
      <c r="F22" s="6"/>
      <c r="G22" s="6"/>
      <c r="H22" s="6"/>
      <c r="I22" s="6">
        <v>0.02</v>
      </c>
      <c r="J22" s="6">
        <f>I22*B$5</f>
        <v>1.24</v>
      </c>
      <c r="K22" s="6"/>
      <c r="L22" s="6"/>
      <c r="M22" s="6">
        <v>0.02</v>
      </c>
      <c r="N22" s="9">
        <f>M22*B$5</f>
        <v>1.24</v>
      </c>
      <c r="O22" s="6"/>
      <c r="P22" s="6"/>
      <c r="Q22" s="6"/>
      <c r="R22" s="6"/>
      <c r="S22" s="6"/>
      <c r="T22" s="6"/>
      <c r="U22" s="9">
        <f>I22+M22</f>
        <v>0.04</v>
      </c>
      <c r="V22" s="15">
        <f t="shared" si="0"/>
        <v>2.48</v>
      </c>
      <c r="W22" s="10">
        <v>120</v>
      </c>
      <c r="X22" s="20">
        <f t="shared" si="1"/>
        <v>297.6</v>
      </c>
      <c r="Y22" s="6">
        <v>0.02</v>
      </c>
      <c r="Z22" s="9">
        <f>Y22*AC$4</f>
        <v>0.14</v>
      </c>
      <c r="AA22" s="6"/>
      <c r="AB22" s="6"/>
      <c r="AC22" s="9">
        <v>0.02</v>
      </c>
      <c r="AD22" s="16">
        <f>Y22+AA22</f>
        <v>0.02</v>
      </c>
      <c r="AE22" s="10">
        <v>120</v>
      </c>
      <c r="AF22" s="11">
        <f t="shared" si="2"/>
        <v>2.4</v>
      </c>
    </row>
    <row r="23" spans="1:32" ht="12.75">
      <c r="A23" s="78" t="s">
        <v>68</v>
      </c>
      <c r="B23" s="48"/>
      <c r="C23" s="6">
        <v>0.214</v>
      </c>
      <c r="D23" s="9">
        <f>C23*B$5</f>
        <v>13.267999999999999</v>
      </c>
      <c r="E23" s="6"/>
      <c r="F23" s="6"/>
      <c r="G23" s="6"/>
      <c r="H23" s="6"/>
      <c r="I23" s="6"/>
      <c r="J23" s="6"/>
      <c r="K23" s="6"/>
      <c r="L23" s="6"/>
      <c r="M23" s="6"/>
      <c r="N23" s="9"/>
      <c r="O23" s="6"/>
      <c r="P23" s="6"/>
      <c r="Q23" s="6"/>
      <c r="R23" s="6"/>
      <c r="S23" s="6"/>
      <c r="T23" s="6"/>
      <c r="U23" s="9">
        <v>0.214</v>
      </c>
      <c r="V23" s="15">
        <f t="shared" si="0"/>
        <v>13.267999999999999</v>
      </c>
      <c r="W23" s="10">
        <v>48.45</v>
      </c>
      <c r="X23" s="20">
        <f t="shared" si="1"/>
        <v>642.8346</v>
      </c>
      <c r="Y23" s="6"/>
      <c r="Z23" s="9"/>
      <c r="AA23" s="6"/>
      <c r="AB23" s="6"/>
      <c r="AC23" s="9"/>
      <c r="AD23" s="16"/>
      <c r="AE23" s="10">
        <v>48</v>
      </c>
      <c r="AF23" s="11">
        <f t="shared" si="2"/>
        <v>0</v>
      </c>
    </row>
    <row r="24" spans="1:32" ht="12.75">
      <c r="A24" s="78" t="s">
        <v>42</v>
      </c>
      <c r="B24" s="48"/>
      <c r="C24" s="6"/>
      <c r="D24" s="9"/>
      <c r="E24" s="6"/>
      <c r="F24" s="6"/>
      <c r="G24" s="6"/>
      <c r="H24" s="6"/>
      <c r="I24" s="6"/>
      <c r="J24" s="6"/>
      <c r="K24" s="6"/>
      <c r="L24" s="6"/>
      <c r="M24" s="9"/>
      <c r="N24" s="9"/>
      <c r="O24" s="6"/>
      <c r="P24" s="6"/>
      <c r="Q24" s="6">
        <v>0.055</v>
      </c>
      <c r="R24" s="6">
        <f>Q24*B$5</f>
        <v>3.41</v>
      </c>
      <c r="S24" s="6"/>
      <c r="T24" s="6"/>
      <c r="U24" s="9">
        <f>M24+Q24</f>
        <v>0.055</v>
      </c>
      <c r="V24" s="15">
        <f t="shared" si="0"/>
        <v>3.41</v>
      </c>
      <c r="W24" s="10">
        <v>21.84</v>
      </c>
      <c r="X24" s="20">
        <f t="shared" si="1"/>
        <v>74.4744</v>
      </c>
      <c r="Y24" s="9"/>
      <c r="Z24" s="9"/>
      <c r="AA24" s="6"/>
      <c r="AB24" s="6"/>
      <c r="AC24" s="9"/>
      <c r="AD24" s="16"/>
      <c r="AE24" s="10">
        <v>21.84</v>
      </c>
      <c r="AF24" s="11">
        <f t="shared" si="2"/>
        <v>0</v>
      </c>
    </row>
    <row r="25" spans="1:32" ht="12.75">
      <c r="A25" s="55" t="s">
        <v>65</v>
      </c>
      <c r="B25" s="56"/>
      <c r="C25" s="6"/>
      <c r="D25" s="9"/>
      <c r="E25" s="6"/>
      <c r="F25" s="6"/>
      <c r="G25" s="6"/>
      <c r="H25" s="6"/>
      <c r="I25" s="6"/>
      <c r="J25" s="6"/>
      <c r="K25" s="6">
        <v>0.05</v>
      </c>
      <c r="L25" s="6">
        <f>K25*B$5</f>
        <v>3.1</v>
      </c>
      <c r="M25" s="9"/>
      <c r="N25" s="9"/>
      <c r="O25" s="6"/>
      <c r="P25" s="6"/>
      <c r="Q25" s="6"/>
      <c r="R25" s="6"/>
      <c r="S25" s="6"/>
      <c r="T25" s="6"/>
      <c r="U25" s="9">
        <f>K25</f>
        <v>0.05</v>
      </c>
      <c r="V25" s="15">
        <f t="shared" si="0"/>
        <v>3.1</v>
      </c>
      <c r="W25" s="10">
        <v>113</v>
      </c>
      <c r="X25" s="20">
        <f t="shared" si="1"/>
        <v>350.3</v>
      </c>
      <c r="Y25" s="9"/>
      <c r="Z25" s="9"/>
      <c r="AA25" s="6"/>
      <c r="AB25" s="6"/>
      <c r="AC25" s="9"/>
      <c r="AD25" s="16"/>
      <c r="AE25" s="10">
        <v>113</v>
      </c>
      <c r="AF25" s="11">
        <f t="shared" si="2"/>
        <v>0</v>
      </c>
    </row>
    <row r="26" spans="1:32" ht="12.75">
      <c r="A26" s="55" t="s">
        <v>46</v>
      </c>
      <c r="B26" s="77"/>
      <c r="C26" s="6"/>
      <c r="D26" s="9"/>
      <c r="E26" s="6"/>
      <c r="F26" s="6"/>
      <c r="G26" s="6"/>
      <c r="H26" s="6"/>
      <c r="I26" s="6"/>
      <c r="J26" s="6"/>
      <c r="K26" s="6"/>
      <c r="L26" s="6"/>
      <c r="M26" s="9"/>
      <c r="N26" s="9"/>
      <c r="O26" s="6"/>
      <c r="P26" s="6"/>
      <c r="Q26" s="6">
        <v>0.125</v>
      </c>
      <c r="R26" s="6">
        <f>Q26*B$5</f>
        <v>7.75</v>
      </c>
      <c r="S26" s="6"/>
      <c r="T26" s="6"/>
      <c r="U26" s="9">
        <f>Q26</f>
        <v>0.125</v>
      </c>
      <c r="V26" s="15">
        <f t="shared" si="0"/>
        <v>7.75</v>
      </c>
      <c r="W26" s="10">
        <v>5.5</v>
      </c>
      <c r="X26" s="20">
        <f t="shared" si="1"/>
        <v>42.625</v>
      </c>
      <c r="Y26" s="9"/>
      <c r="Z26" s="9"/>
      <c r="AA26" s="6"/>
      <c r="AB26" s="6"/>
      <c r="AC26" s="9"/>
      <c r="AD26" s="16"/>
      <c r="AE26" s="10">
        <v>5.5</v>
      </c>
      <c r="AF26" s="11">
        <f t="shared" si="2"/>
        <v>0</v>
      </c>
    </row>
    <row r="27" spans="1:32" ht="12.75">
      <c r="A27" s="55" t="s">
        <v>64</v>
      </c>
      <c r="B27" s="56"/>
      <c r="C27" s="6"/>
      <c r="D27" s="9"/>
      <c r="E27" s="6"/>
      <c r="F27" s="6"/>
      <c r="G27" s="6"/>
      <c r="H27" s="6"/>
      <c r="I27" s="6"/>
      <c r="J27" s="6"/>
      <c r="K27" s="6"/>
      <c r="L27" s="6"/>
      <c r="M27" s="9"/>
      <c r="N27" s="9"/>
      <c r="P27" s="6"/>
      <c r="Q27" s="6">
        <v>0.0201</v>
      </c>
      <c r="R27" s="6">
        <f>Q27*B$5</f>
        <v>1.2462</v>
      </c>
      <c r="S27" s="6"/>
      <c r="T27" s="6"/>
      <c r="U27" s="9">
        <v>0.0201</v>
      </c>
      <c r="V27" s="15">
        <f t="shared" si="0"/>
        <v>1.2462</v>
      </c>
      <c r="W27" s="10">
        <v>55.36</v>
      </c>
      <c r="X27" s="20">
        <f t="shared" si="1"/>
        <v>68.989632</v>
      </c>
      <c r="Y27" s="9"/>
      <c r="Z27" s="9"/>
      <c r="AB27" s="6"/>
      <c r="AC27" s="9"/>
      <c r="AD27" s="16"/>
      <c r="AE27" s="10">
        <v>55.36</v>
      </c>
      <c r="AF27" s="11">
        <f t="shared" si="2"/>
        <v>0</v>
      </c>
    </row>
    <row r="28" spans="1:32" ht="12.75">
      <c r="A28" s="55" t="s">
        <v>48</v>
      </c>
      <c r="B28" s="56"/>
      <c r="C28" s="6"/>
      <c r="D28" s="9"/>
      <c r="E28" s="6"/>
      <c r="F28" s="6"/>
      <c r="G28" s="6"/>
      <c r="H28" s="6"/>
      <c r="I28" s="6"/>
      <c r="J28" s="6"/>
      <c r="K28" s="6"/>
      <c r="L28" s="6"/>
      <c r="M28" s="9"/>
      <c r="N28" s="9"/>
      <c r="O28" s="6"/>
      <c r="P28" s="6"/>
      <c r="Q28" s="6">
        <v>0.0006</v>
      </c>
      <c r="R28" s="6">
        <f>Q28*B$5</f>
        <v>0.0372</v>
      </c>
      <c r="S28" s="6"/>
      <c r="T28" s="6"/>
      <c r="U28" s="37">
        <f>Q28</f>
        <v>0.0006</v>
      </c>
      <c r="V28" s="15">
        <f t="shared" si="0"/>
        <v>0.0372</v>
      </c>
      <c r="W28" s="10">
        <v>331.2</v>
      </c>
      <c r="X28" s="20">
        <f t="shared" si="1"/>
        <v>12.32064</v>
      </c>
      <c r="Y28" s="9"/>
      <c r="Z28" s="9"/>
      <c r="AA28" s="6"/>
      <c r="AB28" s="6"/>
      <c r="AC28" s="9"/>
      <c r="AD28" s="16"/>
      <c r="AE28" s="10">
        <v>331.2</v>
      </c>
      <c r="AF28" s="11">
        <f t="shared" si="2"/>
        <v>0</v>
      </c>
    </row>
    <row r="29" spans="1:32" ht="12.75">
      <c r="A29" s="55" t="s">
        <v>69</v>
      </c>
      <c r="B29" s="56"/>
      <c r="C29" s="6"/>
      <c r="D29" s="9"/>
      <c r="E29" s="6"/>
      <c r="F29" s="6"/>
      <c r="G29" s="6"/>
      <c r="H29" s="6"/>
      <c r="J29" s="6"/>
      <c r="K29" s="6">
        <v>0.01</v>
      </c>
      <c r="L29" s="6">
        <f>K29*B$5</f>
        <v>0.62</v>
      </c>
      <c r="M29" s="9"/>
      <c r="N29" s="9"/>
      <c r="O29" s="6"/>
      <c r="P29" s="6"/>
      <c r="Q29" s="6"/>
      <c r="R29" s="6"/>
      <c r="S29" s="6"/>
      <c r="T29" s="6"/>
      <c r="U29" s="37">
        <f>K29</f>
        <v>0.01</v>
      </c>
      <c r="V29" s="15">
        <f t="shared" si="0"/>
        <v>0.62</v>
      </c>
      <c r="W29" s="10">
        <v>117.5</v>
      </c>
      <c r="X29" s="20">
        <f t="shared" si="1"/>
        <v>72.85</v>
      </c>
      <c r="Y29" s="9"/>
      <c r="Z29" s="9"/>
      <c r="AA29" s="6"/>
      <c r="AB29" s="6"/>
      <c r="AC29" s="9"/>
      <c r="AD29" s="16"/>
      <c r="AE29" s="10">
        <v>117.5</v>
      </c>
      <c r="AF29" s="11">
        <f t="shared" si="2"/>
        <v>0</v>
      </c>
    </row>
    <row r="30" spans="1:32" ht="12.75">
      <c r="A30" s="55"/>
      <c r="B30" s="56"/>
      <c r="C30" s="6"/>
      <c r="D30" s="9"/>
      <c r="E30" s="6"/>
      <c r="F30" s="6"/>
      <c r="G30" s="6"/>
      <c r="H30" s="6"/>
      <c r="J30" s="6"/>
      <c r="K30" s="6"/>
      <c r="L30" s="6"/>
      <c r="M30" s="9"/>
      <c r="N30" s="9"/>
      <c r="O30" s="6"/>
      <c r="P30" s="6"/>
      <c r="Q30" s="6"/>
      <c r="R30" s="6"/>
      <c r="S30" s="6"/>
      <c r="T30" s="6"/>
      <c r="U30" s="9"/>
      <c r="V30" s="15"/>
      <c r="W30" s="10"/>
      <c r="X30" s="20"/>
      <c r="Y30" s="9"/>
      <c r="Z30" s="9"/>
      <c r="AA30" s="6"/>
      <c r="AB30" s="6"/>
      <c r="AC30" s="9"/>
      <c r="AD30" s="16"/>
      <c r="AE30" s="10"/>
      <c r="AF30" s="11"/>
    </row>
    <row r="31" spans="1:32" ht="12.75">
      <c r="A31" s="55" t="s">
        <v>70</v>
      </c>
      <c r="B31" s="56"/>
      <c r="C31" s="6"/>
      <c r="D31" s="9"/>
      <c r="E31" s="6"/>
      <c r="F31" s="6"/>
      <c r="G31" s="6"/>
      <c r="H31" s="6"/>
      <c r="I31" s="6"/>
      <c r="J31" s="6"/>
      <c r="K31" s="6">
        <v>0.15</v>
      </c>
      <c r="L31" s="6">
        <f>K31*B$5</f>
        <v>9.299999999999999</v>
      </c>
      <c r="M31" s="9"/>
      <c r="N31" s="9"/>
      <c r="O31" s="6"/>
      <c r="P31" s="6"/>
      <c r="Q31" s="6"/>
      <c r="R31" s="6"/>
      <c r="S31" s="6"/>
      <c r="T31" s="6"/>
      <c r="U31" s="37">
        <f>K31</f>
        <v>0.15</v>
      </c>
      <c r="V31" s="15">
        <f t="shared" si="0"/>
        <v>9.299999999999999</v>
      </c>
      <c r="W31" s="10">
        <v>15</v>
      </c>
      <c r="X31" s="20">
        <f t="shared" si="1"/>
        <v>139.49999999999997</v>
      </c>
      <c r="Y31" s="9"/>
      <c r="Z31" s="9"/>
      <c r="AA31" s="6"/>
      <c r="AB31" s="6"/>
      <c r="AC31" s="9"/>
      <c r="AD31" s="16"/>
      <c r="AE31" s="10">
        <v>15</v>
      </c>
      <c r="AF31" s="11">
        <f t="shared" si="2"/>
        <v>0</v>
      </c>
    </row>
    <row r="32" spans="1:32" ht="12.75">
      <c r="A32" s="55" t="s">
        <v>67</v>
      </c>
      <c r="B32" s="56"/>
      <c r="C32" s="6"/>
      <c r="D32" s="9"/>
      <c r="E32" s="6"/>
      <c r="F32" s="6"/>
      <c r="G32" s="6"/>
      <c r="H32" s="6"/>
      <c r="I32" s="6"/>
      <c r="J32" s="6"/>
      <c r="K32" s="6"/>
      <c r="L32" s="6"/>
      <c r="M32" s="9"/>
      <c r="N32" s="9"/>
      <c r="O32" s="6"/>
      <c r="P32" s="6"/>
      <c r="Q32" s="6"/>
      <c r="R32" s="6"/>
      <c r="S32" s="6"/>
      <c r="T32" s="6"/>
      <c r="U32" s="37"/>
      <c r="V32" s="15">
        <v>0.003</v>
      </c>
      <c r="W32" s="10">
        <v>3200</v>
      </c>
      <c r="X32" s="20">
        <f t="shared" si="1"/>
        <v>9.6</v>
      </c>
      <c r="Y32" s="9"/>
      <c r="Z32" s="9"/>
      <c r="AA32" s="6"/>
      <c r="AB32" s="6"/>
      <c r="AC32" s="9"/>
      <c r="AD32" s="16"/>
      <c r="AE32" s="10">
        <v>3200</v>
      </c>
      <c r="AF32" s="11">
        <f t="shared" si="2"/>
        <v>0</v>
      </c>
    </row>
    <row r="33" spans="1:32" ht="12.75">
      <c r="A33" s="46"/>
      <c r="B33" s="47"/>
      <c r="C33" s="6"/>
      <c r="D33" s="9"/>
      <c r="E33" s="6"/>
      <c r="F33" s="6"/>
      <c r="G33" s="6"/>
      <c r="H33" s="6"/>
      <c r="I33" s="6"/>
      <c r="J33" s="6"/>
      <c r="K33" s="6"/>
      <c r="L33" s="6"/>
      <c r="M33" s="9"/>
      <c r="N33" s="9"/>
      <c r="O33" s="6"/>
      <c r="P33" s="6"/>
      <c r="Q33" s="6"/>
      <c r="R33" s="6"/>
      <c r="S33" s="6"/>
      <c r="T33" s="6"/>
      <c r="U33" s="37"/>
      <c r="V33" s="15"/>
      <c r="W33" s="10"/>
      <c r="X33" s="20"/>
      <c r="Y33" s="9"/>
      <c r="Z33" s="9"/>
      <c r="AA33" s="6"/>
      <c r="AB33" s="6"/>
      <c r="AC33" s="9"/>
      <c r="AD33" s="16"/>
      <c r="AE33" s="10"/>
      <c r="AF33" s="11"/>
    </row>
    <row r="34" spans="1:32" ht="12.75">
      <c r="A34" s="33" t="s">
        <v>21</v>
      </c>
      <c r="B34" s="6"/>
      <c r="C34" s="9">
        <v>0.2</v>
      </c>
      <c r="D34" s="9"/>
      <c r="E34" s="9">
        <v>0.2</v>
      </c>
      <c r="F34" s="9"/>
      <c r="G34" s="9">
        <v>0.04</v>
      </c>
      <c r="H34" s="6"/>
      <c r="I34" s="6">
        <v>0.06</v>
      </c>
      <c r="J34" s="6"/>
      <c r="K34" s="9">
        <v>0.2</v>
      </c>
      <c r="L34" s="9"/>
      <c r="M34" s="9">
        <v>0.085</v>
      </c>
      <c r="N34" s="9"/>
      <c r="O34" s="9">
        <v>0.2</v>
      </c>
      <c r="P34" s="9"/>
      <c r="Q34" s="9">
        <v>0.065</v>
      </c>
      <c r="R34" s="6"/>
      <c r="S34" s="9">
        <v>0.2</v>
      </c>
      <c r="T34" s="9"/>
      <c r="U34" s="9"/>
      <c r="V34" s="15"/>
      <c r="W34" s="15"/>
      <c r="X34" s="20">
        <f>SUM(X7:X32)</f>
        <v>4016.573572</v>
      </c>
      <c r="Y34" s="9">
        <v>0.085</v>
      </c>
      <c r="Z34" s="9"/>
      <c r="AA34" s="9">
        <v>0.2</v>
      </c>
      <c r="AB34" s="9"/>
      <c r="AC34" s="6"/>
      <c r="AD34" s="15"/>
      <c r="AE34" s="6"/>
      <c r="AF34" s="11">
        <f>SUM(AF7:AF32)</f>
        <v>11.7794</v>
      </c>
    </row>
    <row r="35" ht="12.75">
      <c r="AF35" s="24"/>
    </row>
    <row r="36" spans="3:24" ht="12.75">
      <c r="C36" t="s">
        <v>38</v>
      </c>
      <c r="N36" t="s">
        <v>35</v>
      </c>
      <c r="X36" t="s">
        <v>39</v>
      </c>
    </row>
  </sheetData>
  <mergeCells count="43">
    <mergeCell ref="A32:B32"/>
    <mergeCell ref="A28:B28"/>
    <mergeCell ref="A12:B12"/>
    <mergeCell ref="A16:B16"/>
    <mergeCell ref="A19:B19"/>
    <mergeCell ref="A20:B20"/>
    <mergeCell ref="A22:B22"/>
    <mergeCell ref="A26:B26"/>
    <mergeCell ref="A23:B23"/>
    <mergeCell ref="A29:B29"/>
    <mergeCell ref="A11:B11"/>
    <mergeCell ref="A27:B27"/>
    <mergeCell ref="A25:B25"/>
    <mergeCell ref="A24:B24"/>
    <mergeCell ref="A13:B13"/>
    <mergeCell ref="A17:B17"/>
    <mergeCell ref="A18:B18"/>
    <mergeCell ref="A14:B14"/>
    <mergeCell ref="A21:B21"/>
    <mergeCell ref="Q6:R6"/>
    <mergeCell ref="M6:N6"/>
    <mergeCell ref="A8:B8"/>
    <mergeCell ref="A9:B9"/>
    <mergeCell ref="C2:N2"/>
    <mergeCell ref="O6:P6"/>
    <mergeCell ref="A3:F3"/>
    <mergeCell ref="C5:H5"/>
    <mergeCell ref="M3:U3"/>
    <mergeCell ref="C6:D6"/>
    <mergeCell ref="E6:F6"/>
    <mergeCell ref="G6:H6"/>
    <mergeCell ref="K6:L6"/>
    <mergeCell ref="I6:J6"/>
    <mergeCell ref="A31:B31"/>
    <mergeCell ref="A30:B30"/>
    <mergeCell ref="M1:AE1"/>
    <mergeCell ref="Y4:AB4"/>
    <mergeCell ref="Q5:T5"/>
    <mergeCell ref="S6:T6"/>
    <mergeCell ref="Y5:AB5"/>
    <mergeCell ref="Y6:Z6"/>
    <mergeCell ref="I5:P5"/>
    <mergeCell ref="AA6:AB6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A1">
      <selection activeCell="P39" sqref="P39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20" width="4.75390625" style="0" customWidth="1"/>
    <col min="21" max="21" width="5.375" style="0" customWidth="1"/>
    <col min="22" max="22" width="4.75390625" style="0" customWidth="1"/>
    <col min="24" max="24" width="10.875" style="0" bestFit="1" customWidth="1"/>
  </cols>
  <sheetData>
    <row r="1" spans="1:23" ht="12.75">
      <c r="A1" t="s">
        <v>0</v>
      </c>
      <c r="M1" s="57" t="s">
        <v>4</v>
      </c>
      <c r="N1" s="57"/>
      <c r="O1" s="57"/>
      <c r="P1" s="57"/>
      <c r="Q1" s="57"/>
      <c r="R1" s="57"/>
      <c r="S1" s="57"/>
      <c r="T1" s="57"/>
      <c r="U1" s="58"/>
      <c r="V1" s="58"/>
      <c r="W1" s="58"/>
    </row>
    <row r="2" spans="1:10" ht="18.75">
      <c r="A2" s="1" t="s">
        <v>1</v>
      </c>
      <c r="B2" s="2" t="s">
        <v>2</v>
      </c>
      <c r="C2" s="70" t="s">
        <v>3</v>
      </c>
      <c r="D2" s="70"/>
      <c r="E2" s="70"/>
      <c r="F2" s="70"/>
      <c r="G2" s="70"/>
      <c r="H2" s="70"/>
      <c r="I2" s="28"/>
      <c r="J2" s="28"/>
    </row>
    <row r="3" spans="1:21" ht="12.75">
      <c r="A3" s="58" t="s">
        <v>22</v>
      </c>
      <c r="B3" s="58"/>
      <c r="C3" s="58"/>
      <c r="D3" s="58"/>
      <c r="E3" s="58"/>
      <c r="F3" s="58"/>
      <c r="M3" s="73" t="s">
        <v>5</v>
      </c>
      <c r="N3" s="73"/>
      <c r="O3" s="73"/>
      <c r="P3" s="73"/>
      <c r="Q3" s="73"/>
      <c r="R3" s="73"/>
      <c r="S3" s="73"/>
      <c r="T3" s="73"/>
      <c r="U3" s="58"/>
    </row>
    <row r="4" spans="1:24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7.25">
      <c r="A5" s="3" t="s">
        <v>6</v>
      </c>
      <c r="B5" s="3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6.5" customHeight="1">
      <c r="A6" s="12"/>
      <c r="B6" s="32"/>
      <c r="C6" s="71" t="s">
        <v>9</v>
      </c>
      <c r="D6" s="71"/>
      <c r="E6" s="72"/>
      <c r="F6" s="72"/>
      <c r="G6" s="72"/>
      <c r="H6" s="72"/>
      <c r="I6" s="65" t="s">
        <v>34</v>
      </c>
      <c r="J6" s="68"/>
      <c r="K6" s="68"/>
      <c r="L6" s="68"/>
      <c r="M6" s="68"/>
      <c r="N6" s="68"/>
      <c r="O6" s="68"/>
      <c r="P6" s="69"/>
      <c r="Q6" s="71" t="s">
        <v>10</v>
      </c>
      <c r="R6" s="71"/>
      <c r="S6" s="72"/>
      <c r="T6" s="72"/>
      <c r="U6" s="5" t="s">
        <v>23</v>
      </c>
      <c r="V6" s="7" t="s">
        <v>11</v>
      </c>
      <c r="W6" s="7" t="s">
        <v>12</v>
      </c>
      <c r="X6" s="7" t="s">
        <v>13</v>
      </c>
    </row>
    <row r="7" spans="1:24" ht="33" customHeight="1">
      <c r="A7" s="6" t="s">
        <v>7</v>
      </c>
      <c r="B7" s="3"/>
      <c r="C7" s="63" t="s">
        <v>51</v>
      </c>
      <c r="D7" s="64"/>
      <c r="E7" s="66" t="s">
        <v>52</v>
      </c>
      <c r="F7" s="67"/>
      <c r="G7" s="63" t="s">
        <v>53</v>
      </c>
      <c r="H7" s="74"/>
      <c r="I7" s="75" t="s">
        <v>54</v>
      </c>
      <c r="J7" s="76"/>
      <c r="K7" s="74" t="s">
        <v>55</v>
      </c>
      <c r="L7" s="64"/>
      <c r="M7" s="66" t="s">
        <v>73</v>
      </c>
      <c r="N7" s="67"/>
      <c r="O7" s="63" t="s">
        <v>76</v>
      </c>
      <c r="P7" s="64"/>
      <c r="Q7" s="59" t="s">
        <v>56</v>
      </c>
      <c r="R7" s="59"/>
      <c r="S7" s="59" t="s">
        <v>57</v>
      </c>
      <c r="T7" s="59"/>
      <c r="U7" s="5"/>
      <c r="V7" s="7"/>
      <c r="W7" s="7"/>
      <c r="X7" s="7"/>
    </row>
    <row r="8" spans="1:24" ht="12.75">
      <c r="A8" s="6" t="s">
        <v>43</v>
      </c>
      <c r="B8" s="6"/>
      <c r="C8" s="9">
        <v>0.15</v>
      </c>
      <c r="D8" s="9">
        <f>C8*B$5</f>
        <v>2.1</v>
      </c>
      <c r="E8" s="9">
        <v>0.1</v>
      </c>
      <c r="F8" s="6">
        <f>E8*B$5</f>
        <v>1.4000000000000001</v>
      </c>
      <c r="G8" s="6"/>
      <c r="H8" s="6"/>
      <c r="I8" s="6"/>
      <c r="K8" s="6"/>
      <c r="L8" s="6"/>
      <c r="M8" s="9"/>
      <c r="N8" s="9"/>
      <c r="O8" s="6"/>
      <c r="P8" s="6"/>
      <c r="Q8" s="6">
        <v>0.05</v>
      </c>
      <c r="R8" s="6">
        <f>Q8*B$5</f>
        <v>0.7000000000000001</v>
      </c>
      <c r="S8" s="9">
        <v>0.2</v>
      </c>
      <c r="T8" s="6">
        <f>S8*B$5</f>
        <v>2.8000000000000003</v>
      </c>
      <c r="U8" s="9">
        <f>C8+E8+M8+Q8+S8</f>
        <v>0.5</v>
      </c>
      <c r="V8" s="15">
        <f aca="true" t="shared" si="0" ref="V8:V32">U8*B$5</f>
        <v>7</v>
      </c>
      <c r="W8" s="38">
        <v>29.4</v>
      </c>
      <c r="X8" s="20">
        <f aca="true" t="shared" si="1" ref="X8:X33">W8*V8</f>
        <v>205.79999999999998</v>
      </c>
    </row>
    <row r="9" spans="1:24" ht="12.75">
      <c r="A9" s="49" t="s">
        <v>14</v>
      </c>
      <c r="B9" s="49"/>
      <c r="C9" s="6"/>
      <c r="D9" s="9"/>
      <c r="E9" s="6"/>
      <c r="F9" s="6"/>
      <c r="G9" s="6"/>
      <c r="H9" s="6"/>
      <c r="I9" s="6">
        <v>0.005</v>
      </c>
      <c r="J9" s="6">
        <f>I9*B$5</f>
        <v>0.07</v>
      </c>
      <c r="K9" s="6">
        <v>0.005</v>
      </c>
      <c r="L9" s="6"/>
      <c r="M9" s="6">
        <v>0.01</v>
      </c>
      <c r="N9" s="9">
        <f>M9*B$5</f>
        <v>0.14</v>
      </c>
      <c r="O9" s="6"/>
      <c r="P9" s="6"/>
      <c r="Q9" s="6">
        <v>0.005</v>
      </c>
      <c r="R9" s="6">
        <f>Q9*B$5</f>
        <v>0.07</v>
      </c>
      <c r="S9" s="6"/>
      <c r="T9" s="6"/>
      <c r="U9" s="9">
        <f>I9+K9+M9+Q9</f>
        <v>0.025</v>
      </c>
      <c r="V9" s="15">
        <f t="shared" si="0"/>
        <v>0.35000000000000003</v>
      </c>
      <c r="W9" s="10">
        <v>68.33</v>
      </c>
      <c r="X9" s="20">
        <f t="shared" si="1"/>
        <v>23.9155</v>
      </c>
    </row>
    <row r="10" spans="1:24" ht="12.75">
      <c r="A10" s="49" t="s">
        <v>15</v>
      </c>
      <c r="B10" s="49"/>
      <c r="C10" s="6">
        <v>0.005</v>
      </c>
      <c r="D10" s="9">
        <f>C10*B$5</f>
        <v>0.07</v>
      </c>
      <c r="E10" s="6"/>
      <c r="F10" s="6"/>
      <c r="G10" s="6">
        <v>0.01</v>
      </c>
      <c r="H10" s="6">
        <f>G10*B$5</f>
        <v>0.14</v>
      </c>
      <c r="I10" s="6"/>
      <c r="J10" s="6"/>
      <c r="K10" s="6"/>
      <c r="L10" s="6"/>
      <c r="M10" s="6">
        <v>0.01</v>
      </c>
      <c r="N10" s="9">
        <f>M10*B$5</f>
        <v>0.14</v>
      </c>
      <c r="O10" s="6"/>
      <c r="P10" s="6"/>
      <c r="Q10" s="6">
        <v>0.005</v>
      </c>
      <c r="R10" s="6">
        <f>Q10*B$5</f>
        <v>0.07</v>
      </c>
      <c r="S10" s="6"/>
      <c r="T10" s="6"/>
      <c r="U10" s="9">
        <f>C10+G10+K10+M10+Q10</f>
        <v>0.030000000000000002</v>
      </c>
      <c r="V10" s="15">
        <f t="shared" si="0"/>
        <v>0.42000000000000004</v>
      </c>
      <c r="W10" s="10">
        <v>291.67</v>
      </c>
      <c r="X10" s="20">
        <f t="shared" si="1"/>
        <v>122.50140000000002</v>
      </c>
    </row>
    <row r="11" spans="1:24" ht="12.75">
      <c r="A11" s="6" t="s">
        <v>16</v>
      </c>
      <c r="B11" s="6"/>
      <c r="C11" s="6">
        <v>0.005</v>
      </c>
      <c r="D11" s="9">
        <f>C11*B$5</f>
        <v>0.07</v>
      </c>
      <c r="E11" s="6">
        <v>0.015</v>
      </c>
      <c r="F11" s="6">
        <f>E11*B$5</f>
        <v>0.21</v>
      </c>
      <c r="G11" s="6"/>
      <c r="H11" s="6"/>
      <c r="I11" s="6">
        <v>0.005</v>
      </c>
      <c r="J11" s="6">
        <f>I11*B$5</f>
        <v>0.07</v>
      </c>
      <c r="K11" s="6"/>
      <c r="L11" s="6"/>
      <c r="M11" s="6">
        <v>0.01</v>
      </c>
      <c r="N11" s="9">
        <f>M11*B$5</f>
        <v>0.14</v>
      </c>
      <c r="O11" s="6">
        <v>0.02</v>
      </c>
      <c r="P11" s="6">
        <f>O11*B$5</f>
        <v>0.28</v>
      </c>
      <c r="Q11" s="6">
        <v>0.005</v>
      </c>
      <c r="R11" s="6">
        <f>Q11*B$5</f>
        <v>0.07</v>
      </c>
      <c r="S11" s="6"/>
      <c r="T11" s="6"/>
      <c r="U11" s="9">
        <f>C11+E11+I11+M11+O11+Q11</f>
        <v>0.060000000000000005</v>
      </c>
      <c r="V11" s="15">
        <f t="shared" si="0"/>
        <v>0.8400000000000001</v>
      </c>
      <c r="W11" s="10">
        <v>32.5</v>
      </c>
      <c r="X11" s="20">
        <f t="shared" si="1"/>
        <v>27.300000000000004</v>
      </c>
    </row>
    <row r="12" spans="1:24" ht="12.75">
      <c r="A12" s="78" t="s">
        <v>17</v>
      </c>
      <c r="B12" s="78"/>
      <c r="C12" s="6"/>
      <c r="D12" s="9"/>
      <c r="E12" s="6"/>
      <c r="F12" s="6"/>
      <c r="G12" s="9">
        <v>0.04</v>
      </c>
      <c r="H12" s="6">
        <f>G12*B$5</f>
        <v>0.56</v>
      </c>
      <c r="I12" s="6"/>
      <c r="J12" s="6"/>
      <c r="K12" s="6"/>
      <c r="L12" s="6"/>
      <c r="M12" s="6"/>
      <c r="N12" s="9"/>
      <c r="O12" s="9">
        <v>0.04</v>
      </c>
      <c r="P12" s="6">
        <f>O12*B$5</f>
        <v>0.56</v>
      </c>
      <c r="Q12" s="6"/>
      <c r="R12" s="6"/>
      <c r="S12" s="6"/>
      <c r="T12" s="6"/>
      <c r="U12" s="9">
        <f>G12+O12</f>
        <v>0.08</v>
      </c>
      <c r="V12" s="15">
        <f t="shared" si="0"/>
        <v>1.12</v>
      </c>
      <c r="W12" s="10">
        <v>32.64</v>
      </c>
      <c r="X12" s="20">
        <f t="shared" si="1"/>
        <v>36.5568</v>
      </c>
    </row>
    <row r="13" spans="1:24" ht="12.75">
      <c r="A13" s="49" t="s">
        <v>58</v>
      </c>
      <c r="B13" s="49"/>
      <c r="C13" s="6">
        <v>0.03</v>
      </c>
      <c r="D13" s="9">
        <f>C13*B$5</f>
        <v>0.42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6"/>
      <c r="P13" s="6"/>
      <c r="Q13" s="6"/>
      <c r="R13" s="6"/>
      <c r="S13" s="6"/>
      <c r="T13" s="6"/>
      <c r="U13" s="9">
        <f>C13</f>
        <v>0.03</v>
      </c>
      <c r="V13" s="15">
        <f t="shared" si="0"/>
        <v>0.42</v>
      </c>
      <c r="W13" s="10">
        <v>18.4</v>
      </c>
      <c r="X13" s="20">
        <f t="shared" si="1"/>
        <v>7.727999999999999</v>
      </c>
    </row>
    <row r="14" spans="1:24" ht="12.75" customHeight="1">
      <c r="A14" s="49" t="s">
        <v>52</v>
      </c>
      <c r="B14" s="49"/>
      <c r="C14" s="6"/>
      <c r="D14" s="9"/>
      <c r="E14" s="6">
        <v>0.002</v>
      </c>
      <c r="F14" s="6">
        <f>E14*B$5</f>
        <v>0.028</v>
      </c>
      <c r="G14" s="6"/>
      <c r="H14" s="6"/>
      <c r="I14" s="6"/>
      <c r="J14" s="6"/>
      <c r="K14" s="6"/>
      <c r="L14" s="6"/>
      <c r="M14" s="6"/>
      <c r="N14" s="9"/>
      <c r="O14" s="6"/>
      <c r="P14" s="6"/>
      <c r="Q14" s="6"/>
      <c r="R14" s="6"/>
      <c r="S14" s="6"/>
      <c r="T14" s="6"/>
      <c r="U14" s="9">
        <f>E14</f>
        <v>0.002</v>
      </c>
      <c r="V14" s="15">
        <f t="shared" si="0"/>
        <v>0.028</v>
      </c>
      <c r="W14" s="10">
        <v>276</v>
      </c>
      <c r="X14" s="20">
        <f t="shared" si="1"/>
        <v>7.728</v>
      </c>
    </row>
    <row r="15" spans="1:24" ht="12.75">
      <c r="A15" s="49" t="s">
        <v>59</v>
      </c>
      <c r="B15" s="49"/>
      <c r="C15" s="6"/>
      <c r="D15" s="9"/>
      <c r="E15" s="6"/>
      <c r="F15" s="6"/>
      <c r="G15" s="6"/>
      <c r="H15" s="6"/>
      <c r="I15" s="6"/>
      <c r="J15" s="6"/>
      <c r="K15" s="9">
        <v>0.025</v>
      </c>
      <c r="L15" s="6">
        <f>K15*B$5</f>
        <v>0.35000000000000003</v>
      </c>
      <c r="M15" s="9"/>
      <c r="N15" s="9"/>
      <c r="O15" s="6"/>
      <c r="P15" s="6"/>
      <c r="Q15" s="6"/>
      <c r="R15" s="6"/>
      <c r="S15" s="6"/>
      <c r="T15" s="6"/>
      <c r="U15" s="9">
        <f>K15</f>
        <v>0.025</v>
      </c>
      <c r="V15" s="15">
        <f t="shared" si="0"/>
        <v>0.35000000000000003</v>
      </c>
      <c r="W15" s="10">
        <v>24</v>
      </c>
      <c r="X15" s="20">
        <f t="shared" si="1"/>
        <v>8.4</v>
      </c>
    </row>
    <row r="16" spans="1:24" ht="12.75">
      <c r="A16" s="6" t="s">
        <v>18</v>
      </c>
      <c r="B16" s="6"/>
      <c r="C16" s="6"/>
      <c r="D16" s="9"/>
      <c r="E16" s="6"/>
      <c r="F16" s="6"/>
      <c r="G16" s="6"/>
      <c r="H16" s="6"/>
      <c r="I16" s="9"/>
      <c r="J16" s="6"/>
      <c r="K16" s="9">
        <v>0.02</v>
      </c>
      <c r="L16" s="6">
        <f>K16*B$5</f>
        <v>0.28</v>
      </c>
      <c r="M16" s="9">
        <v>0.015</v>
      </c>
      <c r="N16" s="9">
        <f>M16*B$5</f>
        <v>0.21</v>
      </c>
      <c r="O16" s="6"/>
      <c r="P16" s="6"/>
      <c r="Q16" s="6"/>
      <c r="R16" s="6"/>
      <c r="S16" s="6"/>
      <c r="T16" s="6"/>
      <c r="U16" s="9">
        <f>K16+M16</f>
        <v>0.035</v>
      </c>
      <c r="V16" s="15">
        <f t="shared" si="0"/>
        <v>0.49000000000000005</v>
      </c>
      <c r="W16" s="10">
        <v>18</v>
      </c>
      <c r="X16" s="20">
        <f t="shared" si="1"/>
        <v>8.82</v>
      </c>
    </row>
    <row r="17" spans="1:24" ht="12.75">
      <c r="A17" s="49" t="s">
        <v>60</v>
      </c>
      <c r="B17" s="49"/>
      <c r="C17" s="6"/>
      <c r="D17" s="9"/>
      <c r="E17" s="6"/>
      <c r="F17" s="6"/>
      <c r="G17" s="6"/>
      <c r="H17" s="6"/>
      <c r="I17" s="6"/>
      <c r="J17" s="6"/>
      <c r="K17" s="9"/>
      <c r="L17" s="6"/>
      <c r="M17" s="9">
        <v>0.045</v>
      </c>
      <c r="N17" s="9">
        <f>M17*B$5</f>
        <v>0.63</v>
      </c>
      <c r="O17" s="6"/>
      <c r="P17" s="6"/>
      <c r="Q17" s="6"/>
      <c r="R17" s="6"/>
      <c r="S17" s="6"/>
      <c r="T17" s="6"/>
      <c r="U17" s="9">
        <f>M17</f>
        <v>0.045</v>
      </c>
      <c r="V17" s="15">
        <f t="shared" si="0"/>
        <v>0.63</v>
      </c>
      <c r="W17" s="10">
        <v>36.8</v>
      </c>
      <c r="X17" s="20">
        <f t="shared" si="1"/>
        <v>23.183999999999997</v>
      </c>
    </row>
    <row r="18" spans="1:24" ht="12.75">
      <c r="A18" s="78" t="s">
        <v>19</v>
      </c>
      <c r="B18" s="78"/>
      <c r="C18" s="6"/>
      <c r="D18" s="9"/>
      <c r="E18" s="6"/>
      <c r="F18" s="6"/>
      <c r="G18" s="6"/>
      <c r="H18" s="6"/>
      <c r="I18" s="6"/>
      <c r="J18" s="6"/>
      <c r="K18" s="9">
        <v>0.01</v>
      </c>
      <c r="L18" s="6">
        <f>K18*B$5</f>
        <v>0.14</v>
      </c>
      <c r="M18" s="9"/>
      <c r="N18" s="9"/>
      <c r="O18" s="6"/>
      <c r="P18" s="6"/>
      <c r="Q18" s="6"/>
      <c r="R18" s="6"/>
      <c r="S18" s="6"/>
      <c r="T18" s="6"/>
      <c r="U18" s="9">
        <f>K18+M18</f>
        <v>0.01</v>
      </c>
      <c r="V18" s="15">
        <f t="shared" si="0"/>
        <v>0.14</v>
      </c>
      <c r="W18" s="10">
        <v>16.5</v>
      </c>
      <c r="X18" s="20">
        <f t="shared" si="1"/>
        <v>2.31</v>
      </c>
    </row>
    <row r="19" spans="1:24" ht="12.75">
      <c r="A19" s="78" t="s">
        <v>20</v>
      </c>
      <c r="B19" s="78"/>
      <c r="C19" s="6">
        <v>0.002</v>
      </c>
      <c r="D19" s="9">
        <f>C19*B$5</f>
        <v>0.028</v>
      </c>
      <c r="E19" s="6"/>
      <c r="F19" s="6"/>
      <c r="G19" s="6"/>
      <c r="H19" s="6"/>
      <c r="I19" s="6"/>
      <c r="J19" s="6"/>
      <c r="K19" s="6">
        <v>0.003</v>
      </c>
      <c r="L19" s="6">
        <f>K19*B$5</f>
        <v>0.042</v>
      </c>
      <c r="M19" s="6"/>
      <c r="N19" s="9"/>
      <c r="O19" s="6"/>
      <c r="P19" s="6"/>
      <c r="Q19" s="6"/>
      <c r="R19" s="6"/>
      <c r="S19" s="6"/>
      <c r="T19" s="6"/>
      <c r="U19" s="9">
        <f>C19+K19+M19+Q19</f>
        <v>0.005</v>
      </c>
      <c r="V19" s="15">
        <f t="shared" si="0"/>
        <v>0.07</v>
      </c>
      <c r="W19" s="10">
        <v>9</v>
      </c>
      <c r="X19" s="20">
        <f t="shared" si="1"/>
        <v>0.6300000000000001</v>
      </c>
    </row>
    <row r="20" spans="1:24" ht="12.75">
      <c r="A20" s="78" t="s">
        <v>61</v>
      </c>
      <c r="B20" s="78"/>
      <c r="C20" s="6"/>
      <c r="D20" s="9"/>
      <c r="E20" s="6"/>
      <c r="F20" s="6"/>
      <c r="G20" s="6"/>
      <c r="H20" s="6"/>
      <c r="I20" s="6">
        <v>0.1</v>
      </c>
      <c r="J20" s="6">
        <f>I20*B$5</f>
        <v>1.4000000000000001</v>
      </c>
      <c r="K20" s="6"/>
      <c r="L20" s="6"/>
      <c r="M20" s="9"/>
      <c r="N20" s="9"/>
      <c r="O20" s="6"/>
      <c r="P20" s="6"/>
      <c r="Q20" s="6"/>
      <c r="R20" s="6"/>
      <c r="S20" s="6"/>
      <c r="T20" s="6"/>
      <c r="U20" s="9">
        <f>I20</f>
        <v>0.1</v>
      </c>
      <c r="V20" s="15">
        <f t="shared" si="0"/>
        <v>1.4000000000000001</v>
      </c>
      <c r="W20" s="10">
        <v>15</v>
      </c>
      <c r="X20" s="20">
        <f t="shared" si="1"/>
        <v>21.000000000000004</v>
      </c>
    </row>
    <row r="21" spans="1:24" ht="12.75">
      <c r="A21" s="78"/>
      <c r="B21" s="78"/>
      <c r="C21" s="6"/>
      <c r="D21" s="9"/>
      <c r="E21" s="6"/>
      <c r="F21" s="6"/>
      <c r="G21" s="6"/>
      <c r="H21" s="6"/>
      <c r="I21" s="6"/>
      <c r="J21" s="6"/>
      <c r="K21" s="6"/>
      <c r="L21" s="6"/>
      <c r="M21" s="9"/>
      <c r="N21" s="9"/>
      <c r="O21" s="6"/>
      <c r="P21" s="6"/>
      <c r="Q21" s="6"/>
      <c r="R21" s="6"/>
      <c r="S21" s="6"/>
      <c r="T21" s="6"/>
      <c r="U21" s="9"/>
      <c r="V21" s="15"/>
      <c r="W21" s="10"/>
      <c r="X21" s="20"/>
    </row>
    <row r="22" spans="1:24" ht="12.75">
      <c r="A22" s="49" t="s">
        <v>75</v>
      </c>
      <c r="B22" s="49"/>
      <c r="C22" s="6"/>
      <c r="D22" s="9"/>
      <c r="E22" s="6"/>
      <c r="F22" s="6"/>
      <c r="G22" s="6"/>
      <c r="H22" s="6"/>
      <c r="I22" s="6"/>
      <c r="J22" s="6"/>
      <c r="K22" s="9"/>
      <c r="L22" s="6"/>
      <c r="M22" s="6"/>
      <c r="N22" s="9"/>
      <c r="O22" s="6">
        <v>0.01</v>
      </c>
      <c r="P22" s="6">
        <f>O22*B$5</f>
        <v>0.14</v>
      </c>
      <c r="Q22" s="6"/>
      <c r="R22" s="6"/>
      <c r="S22" s="6"/>
      <c r="T22" s="6"/>
      <c r="U22" s="9">
        <f>O22</f>
        <v>0.01</v>
      </c>
      <c r="V22" s="15">
        <f t="shared" si="0"/>
        <v>0.14</v>
      </c>
      <c r="W22" s="10">
        <v>46</v>
      </c>
      <c r="X22" s="20">
        <f t="shared" si="1"/>
        <v>6.44</v>
      </c>
    </row>
    <row r="23" spans="1:24" ht="12.75">
      <c r="A23" s="78" t="s">
        <v>63</v>
      </c>
      <c r="B23" s="78"/>
      <c r="C23" s="6"/>
      <c r="D23" s="9"/>
      <c r="E23" s="6"/>
      <c r="F23" s="6"/>
      <c r="G23" s="6"/>
      <c r="H23" s="6"/>
      <c r="I23" s="6">
        <v>0.02</v>
      </c>
      <c r="J23" s="6">
        <f>I23*B$5</f>
        <v>0.28</v>
      </c>
      <c r="K23" s="6"/>
      <c r="L23" s="6"/>
      <c r="M23" s="6">
        <v>0.02</v>
      </c>
      <c r="N23" s="9">
        <f>M23*B$5</f>
        <v>0.28</v>
      </c>
      <c r="O23" s="6"/>
      <c r="P23" s="6"/>
      <c r="Q23" s="6"/>
      <c r="R23" s="6"/>
      <c r="S23" s="6"/>
      <c r="T23" s="6"/>
      <c r="U23" s="9">
        <f>I23+M23</f>
        <v>0.04</v>
      </c>
      <c r="V23" s="15">
        <f t="shared" si="0"/>
        <v>0.56</v>
      </c>
      <c r="W23" s="10">
        <v>120</v>
      </c>
      <c r="X23" s="20">
        <f t="shared" si="1"/>
        <v>67.2</v>
      </c>
    </row>
    <row r="24" spans="1:24" ht="12.75">
      <c r="A24" s="78" t="s">
        <v>68</v>
      </c>
      <c r="B24" s="48"/>
      <c r="C24" s="6">
        <v>0.214</v>
      </c>
      <c r="D24" s="9">
        <f>C24*B$5</f>
        <v>2.996</v>
      </c>
      <c r="E24" s="6"/>
      <c r="F24" s="6"/>
      <c r="G24" s="6"/>
      <c r="H24" s="6"/>
      <c r="I24" s="6"/>
      <c r="J24" s="6"/>
      <c r="K24" s="6"/>
      <c r="L24" s="6"/>
      <c r="M24" s="6"/>
      <c r="N24" s="9"/>
      <c r="O24" s="6"/>
      <c r="P24" s="6"/>
      <c r="Q24" s="6"/>
      <c r="R24" s="6"/>
      <c r="S24" s="6"/>
      <c r="T24" s="6"/>
      <c r="U24" s="9">
        <v>0.214</v>
      </c>
      <c r="V24" s="15">
        <f t="shared" si="0"/>
        <v>2.996</v>
      </c>
      <c r="W24" s="10">
        <v>48.45</v>
      </c>
      <c r="X24" s="20">
        <f t="shared" si="1"/>
        <v>145.1562</v>
      </c>
    </row>
    <row r="25" spans="1:24" ht="12.75">
      <c r="A25" s="78" t="s">
        <v>42</v>
      </c>
      <c r="B25" s="48"/>
      <c r="C25" s="6"/>
      <c r="D25" s="9"/>
      <c r="E25" s="6"/>
      <c r="F25" s="6"/>
      <c r="G25" s="6"/>
      <c r="H25" s="6"/>
      <c r="I25" s="6"/>
      <c r="J25" s="6"/>
      <c r="K25" s="6"/>
      <c r="L25" s="6"/>
      <c r="M25" s="9">
        <v>0.008</v>
      </c>
      <c r="N25" s="9">
        <f>M25*B$5</f>
        <v>0.112</v>
      </c>
      <c r="O25" s="6"/>
      <c r="P25" s="6"/>
      <c r="Q25" s="6">
        <v>0.055</v>
      </c>
      <c r="R25" s="6">
        <f>Q25*B$5</f>
        <v>0.77</v>
      </c>
      <c r="S25" s="6"/>
      <c r="T25" s="6"/>
      <c r="U25" s="9">
        <f>M25+Q25</f>
        <v>0.063</v>
      </c>
      <c r="V25" s="15">
        <f t="shared" si="0"/>
        <v>0.882</v>
      </c>
      <c r="W25" s="10">
        <v>21.84</v>
      </c>
      <c r="X25" s="20">
        <f t="shared" si="1"/>
        <v>19.26288</v>
      </c>
    </row>
    <row r="26" spans="1:24" ht="12.75">
      <c r="A26" s="78" t="s">
        <v>65</v>
      </c>
      <c r="B26" s="48"/>
      <c r="C26" s="6"/>
      <c r="D26" s="9"/>
      <c r="E26" s="6"/>
      <c r="F26" s="6"/>
      <c r="G26" s="6"/>
      <c r="H26" s="6"/>
      <c r="I26" s="6"/>
      <c r="J26" s="6"/>
      <c r="K26" s="6">
        <v>0.05</v>
      </c>
      <c r="L26" s="6">
        <f>K26*B$5</f>
        <v>0.7000000000000001</v>
      </c>
      <c r="M26" s="9"/>
      <c r="N26" s="9"/>
      <c r="O26" s="6"/>
      <c r="P26" s="6"/>
      <c r="Q26" s="6"/>
      <c r="R26" s="6"/>
      <c r="S26" s="6"/>
      <c r="T26" s="6"/>
      <c r="U26" s="9">
        <f>K26</f>
        <v>0.05</v>
      </c>
      <c r="V26" s="15">
        <f t="shared" si="0"/>
        <v>0.7000000000000001</v>
      </c>
      <c r="W26" s="10">
        <v>113</v>
      </c>
      <c r="X26" s="20">
        <f t="shared" si="1"/>
        <v>79.10000000000001</v>
      </c>
    </row>
    <row r="27" spans="1:24" ht="12.75">
      <c r="A27" s="78" t="s">
        <v>46</v>
      </c>
      <c r="B27" s="78"/>
      <c r="C27" s="6"/>
      <c r="D27" s="9"/>
      <c r="E27" s="6"/>
      <c r="F27" s="6"/>
      <c r="G27" s="6"/>
      <c r="H27" s="6"/>
      <c r="I27" s="6"/>
      <c r="J27" s="6"/>
      <c r="K27" s="6"/>
      <c r="L27" s="6"/>
      <c r="M27" s="9"/>
      <c r="N27" s="9"/>
      <c r="O27" s="6"/>
      <c r="P27" s="6"/>
      <c r="Q27" s="6">
        <v>0.125</v>
      </c>
      <c r="R27" s="6">
        <f>Q27*B$5</f>
        <v>1.75</v>
      </c>
      <c r="S27" s="6"/>
      <c r="T27" s="6"/>
      <c r="U27" s="9">
        <f>Q27</f>
        <v>0.125</v>
      </c>
      <c r="V27" s="15">
        <f t="shared" si="0"/>
        <v>1.75</v>
      </c>
      <c r="W27" s="10">
        <v>5.5</v>
      </c>
      <c r="X27" s="20">
        <f t="shared" si="1"/>
        <v>9.625</v>
      </c>
    </row>
    <row r="28" spans="1:24" ht="12.75">
      <c r="A28" s="78" t="s">
        <v>64</v>
      </c>
      <c r="B28" s="48"/>
      <c r="C28" s="6"/>
      <c r="D28" s="9"/>
      <c r="E28" s="6"/>
      <c r="F28" s="6"/>
      <c r="G28" s="6"/>
      <c r="H28" s="6"/>
      <c r="I28" s="6"/>
      <c r="J28" s="6"/>
      <c r="K28" s="6"/>
      <c r="L28" s="6"/>
      <c r="M28" s="9"/>
      <c r="N28" s="9"/>
      <c r="P28" s="6"/>
      <c r="Q28" s="6">
        <v>0.02</v>
      </c>
      <c r="R28" s="6">
        <f>Q28*B$5</f>
        <v>0.28</v>
      </c>
      <c r="S28" s="6"/>
      <c r="T28" s="6"/>
      <c r="U28" s="9">
        <f>Q28</f>
        <v>0.02</v>
      </c>
      <c r="V28" s="15">
        <f t="shared" si="0"/>
        <v>0.28</v>
      </c>
      <c r="W28" s="10">
        <v>55.36</v>
      </c>
      <c r="X28" s="20">
        <f t="shared" si="1"/>
        <v>15.500800000000002</v>
      </c>
    </row>
    <row r="29" spans="1:24" ht="12.75">
      <c r="A29" s="78" t="s">
        <v>48</v>
      </c>
      <c r="B29" s="48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6"/>
      <c r="P29" s="6"/>
      <c r="Q29" s="6">
        <v>0.0006</v>
      </c>
      <c r="R29" s="6">
        <f>Q29*B$5</f>
        <v>0.0084</v>
      </c>
      <c r="S29" s="6"/>
      <c r="T29" s="6"/>
      <c r="U29" s="37">
        <f>Q29</f>
        <v>0.0006</v>
      </c>
      <c r="V29" s="15">
        <f t="shared" si="0"/>
        <v>0.0084</v>
      </c>
      <c r="W29" s="10">
        <v>331.2</v>
      </c>
      <c r="X29" s="20">
        <f t="shared" si="1"/>
        <v>2.7820799999999997</v>
      </c>
    </row>
    <row r="30" spans="1:24" ht="12.75">
      <c r="A30" s="78" t="s">
        <v>69</v>
      </c>
      <c r="B30" s="48"/>
      <c r="C30" s="6"/>
      <c r="D30" s="9"/>
      <c r="E30" s="6"/>
      <c r="F30" s="6"/>
      <c r="G30" s="6"/>
      <c r="H30" s="6"/>
      <c r="J30" s="6"/>
      <c r="K30" s="6">
        <v>0.01</v>
      </c>
      <c r="L30" s="6">
        <f>K30*B$5</f>
        <v>0.14</v>
      </c>
      <c r="M30" s="9"/>
      <c r="N30" s="9"/>
      <c r="O30" s="6"/>
      <c r="P30" s="6"/>
      <c r="Q30" s="6"/>
      <c r="R30" s="6"/>
      <c r="S30" s="6"/>
      <c r="T30" s="6"/>
      <c r="U30" s="37">
        <f>K30</f>
        <v>0.01</v>
      </c>
      <c r="V30" s="15">
        <f t="shared" si="0"/>
        <v>0.14</v>
      </c>
      <c r="W30" s="10">
        <v>117.5</v>
      </c>
      <c r="X30" s="20">
        <f t="shared" si="1"/>
        <v>16.450000000000003</v>
      </c>
    </row>
    <row r="31" spans="1:24" ht="12.75">
      <c r="A31" s="78" t="s">
        <v>71</v>
      </c>
      <c r="B31" s="48"/>
      <c r="C31" s="6"/>
      <c r="D31" s="9"/>
      <c r="E31" s="6"/>
      <c r="F31" s="6"/>
      <c r="G31" s="6"/>
      <c r="H31" s="6"/>
      <c r="J31" s="6"/>
      <c r="K31" s="6"/>
      <c r="L31" s="6"/>
      <c r="M31" s="9"/>
      <c r="N31" s="9"/>
      <c r="O31" s="6"/>
      <c r="P31" s="6"/>
      <c r="Q31" s="6"/>
      <c r="R31" s="6"/>
      <c r="S31" s="6"/>
      <c r="T31" s="6"/>
      <c r="U31" s="37"/>
      <c r="V31" s="15"/>
      <c r="W31" s="10"/>
      <c r="X31" s="20"/>
    </row>
    <row r="32" spans="1:24" ht="12.75">
      <c r="A32" s="78" t="s">
        <v>70</v>
      </c>
      <c r="B32" s="48"/>
      <c r="C32" s="6"/>
      <c r="D32" s="9"/>
      <c r="E32" s="6"/>
      <c r="F32" s="6"/>
      <c r="G32" s="6"/>
      <c r="H32" s="6"/>
      <c r="I32" s="6"/>
      <c r="J32" s="6"/>
      <c r="K32" s="6">
        <v>0.15</v>
      </c>
      <c r="L32" s="6">
        <f>K32*B$5</f>
        <v>2.1</v>
      </c>
      <c r="M32" s="9"/>
      <c r="N32" s="9"/>
      <c r="O32" s="6"/>
      <c r="P32" s="6"/>
      <c r="Q32" s="6"/>
      <c r="R32" s="6"/>
      <c r="S32" s="6"/>
      <c r="T32" s="6"/>
      <c r="U32" s="37">
        <f>K32</f>
        <v>0.15</v>
      </c>
      <c r="V32" s="15">
        <f t="shared" si="0"/>
        <v>2.1</v>
      </c>
      <c r="W32" s="10">
        <v>15</v>
      </c>
      <c r="X32" s="20">
        <f t="shared" si="1"/>
        <v>31.5</v>
      </c>
    </row>
    <row r="33" spans="1:24" ht="12.75">
      <c r="A33" s="78" t="s">
        <v>67</v>
      </c>
      <c r="B33" s="48"/>
      <c r="C33" s="6"/>
      <c r="D33" s="9"/>
      <c r="E33" s="6"/>
      <c r="F33" s="6"/>
      <c r="G33" s="6"/>
      <c r="H33" s="6"/>
      <c r="I33" s="6"/>
      <c r="J33" s="6"/>
      <c r="K33" s="6"/>
      <c r="L33" s="6"/>
      <c r="M33" s="9"/>
      <c r="N33" s="9"/>
      <c r="O33" s="6"/>
      <c r="P33" s="6"/>
      <c r="Q33" s="6"/>
      <c r="R33" s="6"/>
      <c r="S33" s="6"/>
      <c r="T33" s="6"/>
      <c r="U33" s="37"/>
      <c r="V33" s="15">
        <v>0.002</v>
      </c>
      <c r="W33" s="10">
        <v>3200</v>
      </c>
      <c r="X33" s="20">
        <f t="shared" si="1"/>
        <v>6.4</v>
      </c>
    </row>
    <row r="34" spans="1:32" ht="12.75">
      <c r="A34" s="45" t="s">
        <v>21</v>
      </c>
      <c r="B34" s="6"/>
      <c r="C34" s="9">
        <v>0.2</v>
      </c>
      <c r="D34" s="9"/>
      <c r="E34" s="9">
        <v>0.2</v>
      </c>
      <c r="F34" s="9"/>
      <c r="G34" s="9">
        <v>0.04</v>
      </c>
      <c r="H34" s="6"/>
      <c r="I34" s="6">
        <v>0.06</v>
      </c>
      <c r="J34" s="6"/>
      <c r="K34" s="9">
        <v>0.2</v>
      </c>
      <c r="L34" s="9"/>
      <c r="M34" s="9">
        <v>0.085</v>
      </c>
      <c r="N34" s="9"/>
      <c r="O34" s="9">
        <v>0.2</v>
      </c>
      <c r="P34" s="9"/>
      <c r="Q34" s="9">
        <v>0.065</v>
      </c>
      <c r="R34" s="6"/>
      <c r="S34" s="9">
        <v>0.2</v>
      </c>
      <c r="T34" s="9"/>
      <c r="U34" s="9"/>
      <c r="V34" s="15"/>
      <c r="W34" s="15"/>
      <c r="X34" s="20">
        <f>SUM(X8:X33)</f>
        <v>895.2906600000001</v>
      </c>
      <c r="Y34" s="40"/>
      <c r="Z34" s="40"/>
      <c r="AA34" s="40"/>
      <c r="AB34" s="40"/>
      <c r="AC34" s="39"/>
      <c r="AD34" s="41"/>
      <c r="AE34" s="39"/>
      <c r="AF34" s="42"/>
    </row>
    <row r="35" spans="5:22" ht="12.75">
      <c r="E35" t="s">
        <v>38</v>
      </c>
      <c r="N35" t="s">
        <v>40</v>
      </c>
      <c r="V35" t="s">
        <v>44</v>
      </c>
    </row>
  </sheetData>
  <mergeCells count="39">
    <mergeCell ref="A10:B10"/>
    <mergeCell ref="A12:B12"/>
    <mergeCell ref="M1:W1"/>
    <mergeCell ref="M3:U3"/>
    <mergeCell ref="C6:H6"/>
    <mergeCell ref="I6:P6"/>
    <mergeCell ref="Q6:T6"/>
    <mergeCell ref="C2:H2"/>
    <mergeCell ref="A3:F3"/>
    <mergeCell ref="O7:P7"/>
    <mergeCell ref="Q7:R7"/>
    <mergeCell ref="S7:T7"/>
    <mergeCell ref="A9:B9"/>
    <mergeCell ref="I7:J7"/>
    <mergeCell ref="K7:L7"/>
    <mergeCell ref="M7:N7"/>
    <mergeCell ref="C7:D7"/>
    <mergeCell ref="E7:F7"/>
    <mergeCell ref="G7:H7"/>
    <mergeCell ref="A13:B13"/>
    <mergeCell ref="A14:B14"/>
    <mergeCell ref="A22:B22"/>
    <mergeCell ref="A23:B23"/>
    <mergeCell ref="A15:B15"/>
    <mergeCell ref="A18:B18"/>
    <mergeCell ref="A19:B19"/>
    <mergeCell ref="A20:B20"/>
    <mergeCell ref="A21:B21"/>
    <mergeCell ref="A17:B17"/>
    <mergeCell ref="A32:B32"/>
    <mergeCell ref="A33:B33"/>
    <mergeCell ref="A24:B24"/>
    <mergeCell ref="A31:B31"/>
    <mergeCell ref="A25:B25"/>
    <mergeCell ref="A26:B26"/>
    <mergeCell ref="A27:B27"/>
    <mergeCell ref="A28:B28"/>
    <mergeCell ref="A29:B29"/>
    <mergeCell ref="A30:B30"/>
  </mergeCells>
  <printOptions/>
  <pageMargins left="0.75" right="0.41" top="0.52" bottom="0.53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40" sqref="G40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1.875" style="0" customWidth="1"/>
    <col min="7" max="7" width="11.125" style="0" customWidth="1"/>
    <col min="9" max="9" width="1.875" style="0" customWidth="1"/>
  </cols>
  <sheetData>
    <row r="1" spans="1:8" ht="12.75">
      <c r="A1" s="83" t="s">
        <v>66</v>
      </c>
      <c r="B1" s="83"/>
      <c r="C1" s="83"/>
      <c r="D1" s="83"/>
      <c r="E1" s="83"/>
      <c r="F1" s="83"/>
      <c r="G1" s="83"/>
      <c r="H1" s="83"/>
    </row>
    <row r="2" spans="1:8" ht="12.75">
      <c r="A2" s="83" t="s">
        <v>26</v>
      </c>
      <c r="B2" s="83"/>
      <c r="C2" s="83"/>
      <c r="D2" s="83"/>
      <c r="E2" s="83"/>
      <c r="F2" s="83"/>
      <c r="G2" s="83"/>
      <c r="H2" s="83"/>
    </row>
    <row r="3" spans="1:8" ht="12.75">
      <c r="A3" s="58" t="s">
        <v>27</v>
      </c>
      <c r="B3" s="58"/>
      <c r="C3" s="58"/>
      <c r="D3" s="58"/>
      <c r="E3" s="58"/>
      <c r="F3" s="58"/>
      <c r="G3" s="58"/>
      <c r="H3" s="58"/>
    </row>
    <row r="4" spans="1:8" ht="12.75">
      <c r="A4" s="58" t="s">
        <v>28</v>
      </c>
      <c r="B4" s="58"/>
      <c r="D4">
        <v>14</v>
      </c>
      <c r="E4">
        <v>62</v>
      </c>
      <c r="F4">
        <f>SUM(D4:E4)</f>
        <v>76</v>
      </c>
      <c r="G4">
        <v>7</v>
      </c>
      <c r="H4" s="22">
        <f>SUM(F4:G4)</f>
        <v>83</v>
      </c>
    </row>
    <row r="5" spans="1:10" ht="12.75">
      <c r="A5" s="48" t="s">
        <v>29</v>
      </c>
      <c r="B5" s="81" t="s">
        <v>30</v>
      </c>
      <c r="C5" s="81"/>
      <c r="D5" s="80" t="s">
        <v>31</v>
      </c>
      <c r="E5" s="68"/>
      <c r="F5" s="69"/>
      <c r="G5" s="12" t="s">
        <v>32</v>
      </c>
      <c r="H5" s="12" t="s">
        <v>33</v>
      </c>
      <c r="J5" s="21"/>
    </row>
    <row r="6" spans="1:10" ht="38.25">
      <c r="A6" s="48"/>
      <c r="B6" s="82"/>
      <c r="C6" s="82"/>
      <c r="D6" s="34" t="s">
        <v>49</v>
      </c>
      <c r="E6" s="34" t="s">
        <v>50</v>
      </c>
      <c r="F6" s="35" t="s">
        <v>11</v>
      </c>
      <c r="G6" s="36"/>
      <c r="H6" s="35"/>
      <c r="J6" s="21"/>
    </row>
    <row r="7" spans="1:10" ht="12.75">
      <c r="A7" s="12">
        <v>1</v>
      </c>
      <c r="B7" s="43" t="s">
        <v>43</v>
      </c>
      <c r="C7" s="6"/>
      <c r="D7" s="31">
        <v>7</v>
      </c>
      <c r="E7" s="25">
        <v>31</v>
      </c>
      <c r="F7" s="29">
        <f>SUM(D7:E7)</f>
        <v>38</v>
      </c>
      <c r="G7" s="54"/>
      <c r="H7" s="14">
        <f>SUM(F7:G7)</f>
        <v>38</v>
      </c>
      <c r="J7" s="21"/>
    </row>
    <row r="8" spans="1:10" ht="12.75">
      <c r="A8" s="12">
        <v>2</v>
      </c>
      <c r="B8" s="84" t="s">
        <v>14</v>
      </c>
      <c r="C8" s="85"/>
      <c r="D8" s="26">
        <v>0.35</v>
      </c>
      <c r="E8" s="25">
        <v>1.55</v>
      </c>
      <c r="F8" s="14">
        <f aca="true" t="shared" si="0" ref="F8:F32">D8+E8</f>
        <v>1.9</v>
      </c>
      <c r="G8" s="54">
        <v>0.01</v>
      </c>
      <c r="H8" s="14">
        <f>SUM(F8:G8)</f>
        <v>1.91</v>
      </c>
      <c r="J8" s="21"/>
    </row>
    <row r="9" spans="1:10" ht="12.75">
      <c r="A9" s="12">
        <v>3</v>
      </c>
      <c r="B9" s="84" t="s">
        <v>15</v>
      </c>
      <c r="C9" s="85"/>
      <c r="D9" s="12">
        <v>0.42</v>
      </c>
      <c r="E9" s="25">
        <v>1.86</v>
      </c>
      <c r="F9" s="14">
        <f t="shared" si="0"/>
        <v>2.2800000000000002</v>
      </c>
      <c r="G9" s="54">
        <v>0.01</v>
      </c>
      <c r="H9" s="14">
        <f aca="true" t="shared" si="1" ref="H9:H32">F9+G9</f>
        <v>2.29</v>
      </c>
      <c r="J9" s="21"/>
    </row>
    <row r="10" spans="1:10" ht="12.75">
      <c r="A10" s="12">
        <v>4</v>
      </c>
      <c r="B10" s="43" t="s">
        <v>16</v>
      </c>
      <c r="C10" s="43"/>
      <c r="D10" s="12">
        <v>0.84</v>
      </c>
      <c r="E10" s="25">
        <v>3.72</v>
      </c>
      <c r="F10" s="14">
        <f t="shared" si="0"/>
        <v>4.5600000000000005</v>
      </c>
      <c r="G10" s="54">
        <v>0.03</v>
      </c>
      <c r="H10" s="14">
        <f t="shared" si="1"/>
        <v>4.590000000000001</v>
      </c>
      <c r="J10" s="21"/>
    </row>
    <row r="11" spans="1:10" ht="12.75">
      <c r="A11" s="12">
        <v>5</v>
      </c>
      <c r="B11" s="50" t="s">
        <v>17</v>
      </c>
      <c r="C11" s="51"/>
      <c r="D11" s="12">
        <v>1.26</v>
      </c>
      <c r="E11" s="25">
        <v>5.58</v>
      </c>
      <c r="F11" s="14">
        <f t="shared" si="0"/>
        <v>6.84</v>
      </c>
      <c r="G11" s="54">
        <v>0.06</v>
      </c>
      <c r="H11" s="14">
        <f t="shared" si="1"/>
        <v>6.8999999999999995</v>
      </c>
      <c r="J11" s="21"/>
    </row>
    <row r="12" spans="1:10" ht="12.75">
      <c r="A12" s="12">
        <v>6</v>
      </c>
      <c r="B12" s="84" t="s">
        <v>58</v>
      </c>
      <c r="C12" s="85"/>
      <c r="D12" s="12">
        <v>0.42</v>
      </c>
      <c r="E12" s="25">
        <v>1.86</v>
      </c>
      <c r="F12" s="14">
        <f t="shared" si="0"/>
        <v>2.2800000000000002</v>
      </c>
      <c r="G12" s="54"/>
      <c r="H12" s="14">
        <f>SUM(F12:G12)</f>
        <v>2.2800000000000002</v>
      </c>
      <c r="J12" s="21"/>
    </row>
    <row r="13" spans="1:10" ht="12.75" customHeight="1">
      <c r="A13" s="12">
        <v>7</v>
      </c>
      <c r="B13" s="84" t="s">
        <v>52</v>
      </c>
      <c r="C13" s="85"/>
      <c r="D13" s="12">
        <v>0.028</v>
      </c>
      <c r="E13" s="25">
        <v>0.124</v>
      </c>
      <c r="F13" s="14">
        <f t="shared" si="0"/>
        <v>0.152</v>
      </c>
      <c r="G13" s="54"/>
      <c r="H13" s="14">
        <f t="shared" si="1"/>
        <v>0.152</v>
      </c>
      <c r="J13" s="21"/>
    </row>
    <row r="14" spans="1:10" ht="12.75">
      <c r="A14" s="12">
        <v>8</v>
      </c>
      <c r="B14" s="84" t="s">
        <v>59</v>
      </c>
      <c r="C14" s="85"/>
      <c r="D14" s="12">
        <v>0.35</v>
      </c>
      <c r="E14" s="25">
        <v>1.55</v>
      </c>
      <c r="F14" s="14">
        <f t="shared" si="0"/>
        <v>1.9</v>
      </c>
      <c r="G14" s="54"/>
      <c r="H14" s="14">
        <f t="shared" si="1"/>
        <v>1.9</v>
      </c>
      <c r="J14" s="21"/>
    </row>
    <row r="15" spans="1:10" ht="12.75">
      <c r="A15" s="12">
        <v>9</v>
      </c>
      <c r="B15" s="43" t="s">
        <v>18</v>
      </c>
      <c r="C15" s="43"/>
      <c r="D15" s="12">
        <v>0.49</v>
      </c>
      <c r="E15" s="25">
        <v>2.17</v>
      </c>
      <c r="F15" s="14">
        <f t="shared" si="0"/>
        <v>2.66</v>
      </c>
      <c r="G15" s="54">
        <v>0.015</v>
      </c>
      <c r="H15" s="14">
        <f t="shared" si="1"/>
        <v>2.6750000000000003</v>
      </c>
      <c r="J15" s="21"/>
    </row>
    <row r="16" spans="1:10" ht="12.75">
      <c r="A16" s="12">
        <v>10</v>
      </c>
      <c r="B16" s="84" t="s">
        <v>60</v>
      </c>
      <c r="C16" s="85"/>
      <c r="D16" s="12">
        <v>0.63</v>
      </c>
      <c r="E16" s="25">
        <v>2.79</v>
      </c>
      <c r="F16" s="14">
        <f t="shared" si="0"/>
        <v>3.42</v>
      </c>
      <c r="G16" s="54">
        <v>0.045</v>
      </c>
      <c r="H16" s="14">
        <f t="shared" si="1"/>
        <v>3.465</v>
      </c>
      <c r="J16" s="21"/>
    </row>
    <row r="17" spans="1:10" ht="12.75">
      <c r="A17" s="12">
        <v>11</v>
      </c>
      <c r="B17" s="52" t="s">
        <v>19</v>
      </c>
      <c r="C17" s="52"/>
      <c r="D17" s="12">
        <v>0.14</v>
      </c>
      <c r="E17" s="19">
        <v>0.62</v>
      </c>
      <c r="F17" s="14">
        <f t="shared" si="0"/>
        <v>0.76</v>
      </c>
      <c r="G17" s="54"/>
      <c r="H17" s="14">
        <f t="shared" si="1"/>
        <v>0.76</v>
      </c>
      <c r="J17" s="21"/>
    </row>
    <row r="18" spans="1:10" ht="12.75">
      <c r="A18" s="12">
        <v>12</v>
      </c>
      <c r="B18" s="52" t="s">
        <v>20</v>
      </c>
      <c r="C18" s="52"/>
      <c r="D18" s="12">
        <v>0.07</v>
      </c>
      <c r="E18" s="25">
        <v>0.31</v>
      </c>
      <c r="F18" s="14">
        <f t="shared" si="0"/>
        <v>0.38</v>
      </c>
      <c r="G18" s="54"/>
      <c r="H18" s="14">
        <f t="shared" si="1"/>
        <v>0.38</v>
      </c>
      <c r="J18" s="21"/>
    </row>
    <row r="19" spans="1:10" ht="12.75">
      <c r="A19" s="12">
        <v>13</v>
      </c>
      <c r="B19" s="52" t="s">
        <v>61</v>
      </c>
      <c r="C19" s="52"/>
      <c r="D19" s="12">
        <v>1.4</v>
      </c>
      <c r="E19" s="25">
        <v>6.2</v>
      </c>
      <c r="F19" s="14">
        <f t="shared" si="0"/>
        <v>7.6</v>
      </c>
      <c r="G19" s="54"/>
      <c r="H19" s="14">
        <f t="shared" si="1"/>
        <v>7.6</v>
      </c>
      <c r="I19" s="27"/>
      <c r="J19" s="21"/>
    </row>
    <row r="20" spans="1:10" ht="12.75">
      <c r="A20" s="12">
        <v>14</v>
      </c>
      <c r="B20" s="52" t="s">
        <v>62</v>
      </c>
      <c r="C20" s="52"/>
      <c r="D20" s="12">
        <v>0</v>
      </c>
      <c r="E20" s="25">
        <v>0</v>
      </c>
      <c r="F20" s="14">
        <f t="shared" si="0"/>
        <v>0</v>
      </c>
      <c r="G20" s="54"/>
      <c r="H20" s="14">
        <f t="shared" si="1"/>
        <v>0</v>
      </c>
      <c r="J20" s="21"/>
    </row>
    <row r="21" spans="1:10" ht="12.75" customHeight="1">
      <c r="A21" s="12">
        <v>15</v>
      </c>
      <c r="B21" s="79" t="s">
        <v>75</v>
      </c>
      <c r="C21" s="79"/>
      <c r="D21" s="12">
        <v>0.28</v>
      </c>
      <c r="E21" s="25">
        <v>1.24</v>
      </c>
      <c r="F21" s="14">
        <f t="shared" si="0"/>
        <v>1.52</v>
      </c>
      <c r="G21" s="54">
        <v>0.02</v>
      </c>
      <c r="H21" s="14">
        <f>SUM(F21:G21)</f>
        <v>1.54</v>
      </c>
      <c r="J21" s="21"/>
    </row>
    <row r="22" spans="1:10" ht="12.75">
      <c r="A22" s="12">
        <v>16</v>
      </c>
      <c r="B22" s="52" t="s">
        <v>63</v>
      </c>
      <c r="C22" s="52"/>
      <c r="D22" s="12">
        <v>0.56</v>
      </c>
      <c r="E22" s="25">
        <v>2.48</v>
      </c>
      <c r="F22" s="14">
        <f t="shared" si="0"/>
        <v>3.04</v>
      </c>
      <c r="G22" s="54">
        <v>0.02</v>
      </c>
      <c r="H22" s="14">
        <f t="shared" si="1"/>
        <v>3.06</v>
      </c>
      <c r="J22" s="21"/>
    </row>
    <row r="23" spans="1:10" ht="12.75">
      <c r="A23" s="12">
        <v>17</v>
      </c>
      <c r="B23" s="52" t="s">
        <v>68</v>
      </c>
      <c r="C23" s="52"/>
      <c r="D23" s="12">
        <v>2.996</v>
      </c>
      <c r="E23" s="25">
        <v>13.267999999999999</v>
      </c>
      <c r="F23" s="29">
        <f t="shared" si="0"/>
        <v>16.264</v>
      </c>
      <c r="G23" s="54"/>
      <c r="H23" s="29">
        <f t="shared" si="1"/>
        <v>16.264</v>
      </c>
      <c r="J23" s="21"/>
    </row>
    <row r="24" spans="1:10" ht="12.75">
      <c r="A24" s="12">
        <v>18</v>
      </c>
      <c r="B24" s="52" t="s">
        <v>42</v>
      </c>
      <c r="C24" s="52"/>
      <c r="D24" s="12">
        <v>0.882</v>
      </c>
      <c r="E24" s="25">
        <v>3.41</v>
      </c>
      <c r="F24" s="14">
        <f t="shared" si="0"/>
        <v>4.292</v>
      </c>
      <c r="G24" s="54"/>
      <c r="H24" s="14">
        <f t="shared" si="1"/>
        <v>4.292</v>
      </c>
      <c r="J24" s="21"/>
    </row>
    <row r="25" spans="1:10" ht="12.75">
      <c r="A25" s="12">
        <v>19</v>
      </c>
      <c r="B25" s="50" t="s">
        <v>65</v>
      </c>
      <c r="C25" s="51"/>
      <c r="D25" s="12">
        <v>0.7</v>
      </c>
      <c r="E25" s="25">
        <v>3.1</v>
      </c>
      <c r="F25" s="29">
        <f t="shared" si="0"/>
        <v>3.8</v>
      </c>
      <c r="G25" s="53"/>
      <c r="H25" s="29">
        <f t="shared" si="1"/>
        <v>3.8</v>
      </c>
      <c r="J25" s="21"/>
    </row>
    <row r="26" spans="1:10" ht="12.75">
      <c r="A26" s="12">
        <v>20</v>
      </c>
      <c r="B26" s="50" t="s">
        <v>46</v>
      </c>
      <c r="C26" s="51"/>
      <c r="D26" s="12">
        <v>1.75</v>
      </c>
      <c r="E26" s="26">
        <v>7.75</v>
      </c>
      <c r="F26" s="44">
        <v>11</v>
      </c>
      <c r="G26" s="53"/>
      <c r="H26" s="44">
        <f t="shared" si="1"/>
        <v>11</v>
      </c>
      <c r="J26" s="21"/>
    </row>
    <row r="27" spans="1:10" ht="12.75">
      <c r="A27" s="12">
        <v>21</v>
      </c>
      <c r="B27" s="50" t="s">
        <v>64</v>
      </c>
      <c r="C27" s="51"/>
      <c r="D27" s="12">
        <v>0.28</v>
      </c>
      <c r="E27" s="26">
        <v>1.2462</v>
      </c>
      <c r="F27" s="14">
        <f t="shared" si="0"/>
        <v>1.5262</v>
      </c>
      <c r="G27" s="53"/>
      <c r="H27" s="14">
        <f t="shared" si="1"/>
        <v>1.5262</v>
      </c>
      <c r="J27" s="21"/>
    </row>
    <row r="28" spans="1:10" ht="12.75">
      <c r="A28" s="12">
        <v>22</v>
      </c>
      <c r="B28" s="50" t="s">
        <v>48</v>
      </c>
      <c r="C28" s="51"/>
      <c r="D28" s="12">
        <v>0.0084</v>
      </c>
      <c r="E28" s="26">
        <v>0.0372</v>
      </c>
      <c r="F28" s="14">
        <f t="shared" si="0"/>
        <v>0.045599999999999995</v>
      </c>
      <c r="G28" s="16"/>
      <c r="H28" s="14">
        <f t="shared" si="1"/>
        <v>0.045599999999999995</v>
      </c>
      <c r="J28" s="21"/>
    </row>
    <row r="29" spans="1:10" ht="12.75">
      <c r="A29" s="12">
        <v>23</v>
      </c>
      <c r="B29" s="50" t="s">
        <v>69</v>
      </c>
      <c r="C29" s="51"/>
      <c r="D29" s="12">
        <v>0.14</v>
      </c>
      <c r="E29" s="26">
        <v>0.62</v>
      </c>
      <c r="F29" s="14">
        <f t="shared" si="0"/>
        <v>0.76</v>
      </c>
      <c r="G29" s="16"/>
      <c r="H29" s="14">
        <f t="shared" si="1"/>
        <v>0.76</v>
      </c>
      <c r="J29" s="21"/>
    </row>
    <row r="30" spans="1:10" ht="12.75">
      <c r="A30" s="12">
        <v>24</v>
      </c>
      <c r="B30" s="50" t="s">
        <v>71</v>
      </c>
      <c r="C30" s="51"/>
      <c r="D30" s="12">
        <v>0</v>
      </c>
      <c r="E30" s="26">
        <v>0</v>
      </c>
      <c r="F30" s="14">
        <f t="shared" si="0"/>
        <v>0</v>
      </c>
      <c r="G30" s="16"/>
      <c r="H30" s="14">
        <f t="shared" si="1"/>
        <v>0</v>
      </c>
      <c r="J30" s="21"/>
    </row>
    <row r="31" spans="1:10" ht="12.75">
      <c r="A31" s="12">
        <v>25</v>
      </c>
      <c r="B31" s="50" t="s">
        <v>70</v>
      </c>
      <c r="C31" s="51"/>
      <c r="D31" s="12">
        <v>2.1</v>
      </c>
      <c r="E31" s="26">
        <v>9.3</v>
      </c>
      <c r="F31" s="14">
        <f t="shared" si="0"/>
        <v>11.4</v>
      </c>
      <c r="G31" s="16"/>
      <c r="H31" s="14">
        <f t="shared" si="1"/>
        <v>11.4</v>
      </c>
      <c r="J31" s="21"/>
    </row>
    <row r="32" spans="1:10" ht="12.75">
      <c r="A32" s="12">
        <v>26</v>
      </c>
      <c r="B32" s="50" t="s">
        <v>67</v>
      </c>
      <c r="C32" s="51"/>
      <c r="D32" s="12">
        <v>0.002</v>
      </c>
      <c r="E32" s="26">
        <v>0.003</v>
      </c>
      <c r="F32" s="13">
        <f t="shared" si="0"/>
        <v>0.005</v>
      </c>
      <c r="G32" s="16"/>
      <c r="H32" s="13">
        <f t="shared" si="1"/>
        <v>0.005</v>
      </c>
      <c r="J32" s="21"/>
    </row>
    <row r="33" spans="1:10" ht="12.75">
      <c r="A33" s="30"/>
      <c r="B33" s="23"/>
      <c r="C33" s="12"/>
      <c r="D33" s="12"/>
      <c r="E33" s="26"/>
      <c r="F33" s="14"/>
      <c r="G33" s="14"/>
      <c r="H33" s="14"/>
      <c r="J33" s="21"/>
    </row>
    <row r="34" spans="2:8" ht="12.75">
      <c r="B34" s="17" t="s">
        <v>37</v>
      </c>
      <c r="E34" t="s">
        <v>35</v>
      </c>
      <c r="H34" t="s">
        <v>36</v>
      </c>
    </row>
  </sheetData>
  <mergeCells count="30">
    <mergeCell ref="B8:C8"/>
    <mergeCell ref="B9:C9"/>
    <mergeCell ref="B13:C13"/>
    <mergeCell ref="B28:C28"/>
    <mergeCell ref="B11:C11"/>
    <mergeCell ref="B12:C12"/>
    <mergeCell ref="B14:C14"/>
    <mergeCell ref="B18:C18"/>
    <mergeCell ref="B17:C17"/>
    <mergeCell ref="B16:C16"/>
    <mergeCell ref="B23:C23"/>
    <mergeCell ref="B24:C24"/>
    <mergeCell ref="B25:C25"/>
    <mergeCell ref="D5:F5"/>
    <mergeCell ref="B5:C6"/>
    <mergeCell ref="A5:A6"/>
    <mergeCell ref="A1:H1"/>
    <mergeCell ref="A2:H2"/>
    <mergeCell ref="A3:H3"/>
    <mergeCell ref="A4:B4"/>
    <mergeCell ref="B30:C30"/>
    <mergeCell ref="B31:C31"/>
    <mergeCell ref="B32:C32"/>
    <mergeCell ref="B19:C19"/>
    <mergeCell ref="B26:C26"/>
    <mergeCell ref="B27:C27"/>
    <mergeCell ref="B20:C20"/>
    <mergeCell ref="B21:C21"/>
    <mergeCell ref="B29:C29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2013-12-04T04:43:12Z</cp:lastPrinted>
  <dcterms:created xsi:type="dcterms:W3CDTF">2011-09-13T03:56:44Z</dcterms:created>
  <dcterms:modified xsi:type="dcterms:W3CDTF">2013-12-04T06:34:36Z</dcterms:modified>
  <cp:category/>
  <cp:version/>
  <cp:contentType/>
  <cp:contentStatus/>
</cp:coreProperties>
</file>